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Cont executie venituri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<sst xmlns="http://schemas.openxmlformats.org/spreadsheetml/2006/main" count="136" uniqueCount="136">
  <si>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CONTUL DE EXECUTIE A BUGETULUI LOCAL - VENITURI
la data 30-06-2022</t>
  </si>
  <si>
    <t>TOTAL VENITURI - SECTIUNEA DE FUNCTIONARE</t>
  </si>
  <si>
    <t>00.01</t>
  </si>
  <si>
    <t>VENITURI PROPRII</t>
  </si>
  <si>
    <t>49.90</t>
  </si>
  <si>
    <t>I.  VENITURI CURENTE</t>
  </si>
  <si>
    <t>00.02</t>
  </si>
  <si>
    <t>A.  VENITURI FISCALE</t>
  </si>
  <si>
    <t>00.03</t>
  </si>
  <si>
    <t>A1.  IMPOZIT  PE VENIT, PROFIT SI CASTIGURI DIN CAPITAL</t>
  </si>
  <si>
    <t>00.04</t>
  </si>
  <si>
    <t>A1.2.  IMPOZIT PE VENIT, PROFIT, SI CASTIGURI DIN CAPITAL DE LA PERSOANE FIZICE</t>
  </si>
  <si>
    <t>00.06</t>
  </si>
  <si>
    <t>Impozit pe venit</t>
  </si>
  <si>
    <t>03.02</t>
  </si>
  <si>
    <t>Impozitul pe veniturile din transferul proprietatilor imobiliare din patrimoniul personal</t>
  </si>
  <si>
    <t>03.02.18</t>
  </si>
  <si>
    <t>Cote si sume defalcate din impozitul pe venit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</si>
  <si>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</si>
  <si>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</si>
  <si>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</si>
  <si>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</si>
  <si>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</si>
  <si>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Sume repartizate din Fondul la dispozitia Consiliului Judetean</t>
  </si>
  <si>
    <t>04.02.05</t>
  </si>
  <si>
    <t>A3.  IMPOZITE SI TAXE PE PROPRIETATE</t>
  </si>
  <si>
    <t>00.09</t>
  </si>
  <si>
    <t>Impozite si  taxe pe proprietate</t>
  </si>
  <si>
    <t>07.02</t>
  </si>
  <si>
    <t>Impozit si taxa pe cladiri</t>
  </si>
  <si>
    <t>07.02.01</t>
  </si>
  <si>
    <t>Impozit pe cladiri de la persoane fizice</t>
  </si>
  <si>
    <t>07.02.01.01</t>
  </si>
  <si>
    <t>Impozit si taxa pe cladiri de la persoane juridice</t>
  </si>
  <si>
    <t>07.02.01.02</t>
  </si>
  <si>
    <t>Impozit si taxa pe teren</t>
  </si>
  <si>
    <t>07.02.02</t>
  </si>
  <si>
    <t>Impozit pe terenuri de la persoane fizice</t>
  </si>
  <si>
    <t>07.02.02.01</t>
  </si>
  <si>
    <t>Impozit si taxa pe teren de la persoane juridice</t>
  </si>
  <si>
    <t>07.02.02.02</t>
  </si>
  <si>
    <t xml:space="preserve">Taxe judiciare de timbru si alte taxe de timbru  </t>
  </si>
  <si>
    <t>07.02.03</t>
  </si>
  <si>
    <t>A4.  IMPOZITE SI TAXE PE BUNURI SI SERVICII</t>
  </si>
  <si>
    <t>00.10</t>
  </si>
  <si>
    <t>Sume defalcate din TVA</t>
  </si>
  <si>
    <t>11.02</t>
  </si>
  <si>
    <t xml:space="preserve">Sume defalcate din taxa pe valoarea adaugata pentru finantarea cheltuielilor descentralizate la nivelul comunelor, oraselor, municipiilor, sectoarelor si Municipiului Bucuresti </t>
  </si>
  <si>
    <t>11.02.02</t>
  </si>
  <si>
    <t>Sume defalcate din taxa pe valoarea adaugata pentru echilibrarea bugetelor locale</t>
  </si>
  <si>
    <t>11.02.06</t>
  </si>
  <si>
    <t>Taxe pe servicii specifice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</si>
  <si>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</si>
  <si>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</si>
  <si>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</si>
  <si>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</si>
  <si>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</si>
  <si>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</t>
  </si>
  <si>
    <t>16.02</t>
  </si>
  <si>
    <t>Impozit pe mijloacele de transport</t>
  </si>
  <si>
    <t>16.02.02</t>
  </si>
  <si>
    <t>Impozit pe mijloacele de transport detinute de persoane fizice</t>
  </si>
  <si>
    <t>16.02.02.01</t>
  </si>
  <si>
    <t>Impozit pe mijloacele de transport detinute de persoane juridice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</si>
  <si>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</si>
  <si>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</si>
  <si>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</si>
  <si>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</si>
  <si>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</si>
  <si>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TAXE FISCALE</t>
  </si>
  <si>
    <t>00.11</t>
  </si>
  <si>
    <t>Alte impozite si taxe fiscale</t>
  </si>
  <si>
    <t>18.02</t>
  </si>
  <si>
    <t>Alte impozite si taxe</t>
  </si>
  <si>
    <t>18.02.50</t>
  </si>
  <si>
    <t>C.   VENITURI NEFISCALE</t>
  </si>
  <si>
    <t>00.12</t>
  </si>
  <si>
    <t>C1.  VENITURI DIN PROPRIETATE</t>
  </si>
  <si>
    <t>00.13</t>
  </si>
  <si>
    <t>Venituri din proprietate</t>
  </si>
  <si>
    <t>30.02</t>
  </si>
  <si>
    <t>Venituri din concesiuni si inchirieri</t>
  </si>
  <si>
    <t>30.02.05</t>
  </si>
  <si>
    <t>Alte venituri din concesiuni si inchirieri de catre institutiile publice</t>
  </si>
  <si>
    <t>30.02.05.30</t>
  </si>
  <si>
    <t>C2.  VANZARI DE BUNURI SI SERVICII</t>
  </si>
  <si>
    <t>00.14</t>
  </si>
  <si>
    <t>Venituri din prestari de servicii si alte activitati</t>
  </si>
  <si>
    <t>33.02</t>
  </si>
  <si>
    <t>Venituri din prestari de servicii</t>
  </si>
  <si>
    <t>33.02.08</t>
  </si>
  <si>
    <t>Venituri din taxe administrative, eliberari permise</t>
  </si>
  <si>
    <t>34.02</t>
  </si>
  <si>
    <t>Taxe extrajudiciare de timbru</t>
  </si>
  <si>
    <t>34.02.02</t>
  </si>
  <si>
    <t>Amenzi, penalitati si confiscari</t>
  </si>
  <si>
    <t>35.02</t>
  </si>
  <si>
    <t>Venituri din amenzi si alte sanctiuni aplicate potrivit dispozitiilor legale</t>
  </si>
  <si>
    <t>35.02.01</t>
  </si>
  <si>
    <t>Venituri din amenzi si alte sanctiuni aplicate de catre alte institutii de specialitate</t>
  </si>
  <si>
    <t>35.02.01.02</t>
  </si>
  <si>
    <t>Alte amenzi, penalitati si confiscari</t>
  </si>
  <si>
    <t>35.02.50</t>
  </si>
  <si>
    <t>Diverse venituri</t>
  </si>
  <si>
    <t>36.02</t>
  </si>
  <si>
    <t>Taxe speciale</t>
  </si>
  <si>
    <t>36.02.06</t>
  </si>
  <si>
    <t>Venituri din recuperarea cheltuielilor efectuate în cursul procesului de executare silita</t>
  </si>
  <si>
    <t>36.02.14</t>
  </si>
  <si>
    <t>Alte venituri</t>
  </si>
  <si>
    <t>36.02.50</t>
  </si>
  <si>
    <t>Transferuri voluntare, altele decat subventiile</t>
  </si>
  <si>
    <t>37.02</t>
  </si>
  <si>
    <t>Varsaminte din sectiunea de functionare pentru finantarea sectiunii de dezvoltare a bugetului local (cu semnul minus)</t>
  </si>
  <si>
    <t>37.02.03</t>
  </si>
  <si>
    <t>IV.  SUBVENTII</t>
  </si>
  <si>
    <t>00.17</t>
  </si>
  <si>
    <t>SUBVENTII DE LA ALTE NIVELE ALE ADMINISTRATIEI PUBLICE</t>
  </si>
  <si>
    <t>00.18</t>
  </si>
  <si>
    <t>Subventii de la bugetul de stat</t>
  </si>
  <si>
    <t>42.02</t>
  </si>
  <si>
    <t>B.  Curente</t>
  </si>
  <si>
    <t>00.20</t>
  </si>
  <si>
    <t>Subventii pentru acordarea ajutorului pentru încalzirea locuintei si a suplimentului pentru energie alocate pentru consumul de combustibili solizi si/sau petrolieri.</t>
  </si>
  <si>
    <t>42.02.34</t>
  </si>
  <si>
    <t>Subventii din bugetul de stat pentru finantarea sanatatii</t>
  </si>
  <si>
    <t>42.02.41</t>
  </si>
  <si>
    <t xml:space="preserve">                  ROMANIA</t>
  </si>
  <si>
    <t xml:space="preserve">          JUDEȚUL HUNEDOARA</t>
  </si>
  <si>
    <t>Lupeni</t>
  </si>
  <si>
    <t>Anexa nr. 2 la Hotărârea nr. 169/ 2022</t>
  </si>
  <si>
    <t xml:space="preserve">       PREȘEDINTE DE ȘEDINȚĂ</t>
  </si>
  <si>
    <t xml:space="preserve">                    Ing. DORIN CORDEA</t>
  </si>
  <si>
    <t>CONTRASEMNEAZĂ - SECRETAR GENERAL</t>
  </si>
  <si>
    <t xml:space="preserve">                     jr. MARIUS CLAUDIU BĂLOI</t>
  </si>
  <si>
    <t>CONSILIUL LOCAL AL MUNICIPIULUI LUPENI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</si>
</sst>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1010409]###,###,##0.00"/>
    <numFmt numFmtId="179" formatCode="[$-418]dddd\,\ d\ mmmm\ yyyy"/>
    <numFmt numFmtId="180" formatCode="[$-418]d\ mmmm\ yyyy;@"/>
  </numFmts>
  <fonts count="40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3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81"/>
  <sheetViews>
    <sheetView showGridLines="0" tabSelected="1" zoomScalePageLayoutView="0" workbookViewId="0" topLeftCell="A1">
      <selection activeCell="C4" sqref="C4:I4"/>
    </sheetView>
  </sheetViews>
  <sheetFormatPr defaultColWidth="9.140625" defaultRowHeight="12.75"/>
  <cols>
    <col min="1" max="1" width="1.28515625" style="0" customWidth="1"/>
    <col min="2" max="2" width="0.13671875" style="0" customWidth="1"/>
    <col min="3" max="3" width="6.00390625" style="0" customWidth="1"/>
    <col min="4" max="4" width="7.421875" style="0" customWidth="1"/>
    <col min="5" max="5" width="24.28125" style="0" customWidth="1"/>
    <col min="6" max="6" width="2.421875" style="0" customWidth="1"/>
    <col min="7" max="7" width="0.13671875" style="0" customWidth="1"/>
    <col min="8" max="8" width="1.57421875" style="0" customWidth="1"/>
    <col min="9" max="9" width="2.421875" style="0" customWidth="1"/>
    <col min="10" max="10" width="9.7109375" style="0" customWidth="1"/>
    <col min="11" max="11" width="13.421875" style="0" customWidth="1"/>
    <col min="12" max="12" width="6.8515625" style="0" customWidth="1"/>
    <col min="13" max="13" width="6.57421875" style="0" customWidth="1"/>
    <col min="14" max="14" width="11.00390625" style="0" customWidth="1"/>
    <col min="15" max="15" width="10.8515625" style="0" customWidth="1"/>
    <col min="16" max="16" width="2.57421875" style="0" customWidth="1"/>
    <col min="17" max="17" width="3.28125" style="0" customWidth="1"/>
    <col min="18" max="18" width="3.57421875" style="0" customWidth="1"/>
    <col min="19" max="19" width="2.57421875" style="0" customWidth="1"/>
    <col min="20" max="20" width="11.00390625" style="0" customWidth="1"/>
    <col min="21" max="23" width="0.13671875" style="0" customWidth="1"/>
  </cols>
  <sheetData>
    <row r="1" spans="1:2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1"/>
      <c r="B2" s="1"/>
      <c r="C2" s="23" t="s">
        <v>127</v>
      </c>
      <c r="D2" s="24"/>
      <c r="E2" s="24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 customHeight="1">
      <c r="A3" s="1"/>
      <c r="B3" s="1"/>
      <c r="C3" s="23" t="s">
        <v>128</v>
      </c>
      <c r="D3" s="24"/>
      <c r="E3" s="2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customHeight="1">
      <c r="A4" s="1"/>
      <c r="B4" s="2"/>
      <c r="C4" s="28" t="s">
        <v>135</v>
      </c>
      <c r="D4" s="29"/>
      <c r="E4" s="29"/>
      <c r="F4" s="29"/>
      <c r="G4" s="29"/>
      <c r="H4" s="29"/>
      <c r="I4" s="29"/>
      <c r="J4" s="2"/>
      <c r="K4" s="2"/>
      <c r="L4" s="2"/>
      <c r="M4" s="25" t="s">
        <v>130</v>
      </c>
      <c r="N4" s="27"/>
      <c r="O4" s="27"/>
      <c r="P4" s="27"/>
      <c r="Q4" s="27"/>
      <c r="R4" s="27"/>
      <c r="S4" s="27"/>
      <c r="T4" s="27"/>
      <c r="U4" s="2"/>
      <c r="V4" s="2"/>
      <c r="W4" s="1"/>
    </row>
    <row r="5" spans="1:23" ht="13.5" customHeight="1">
      <c r="A5" s="1"/>
      <c r="B5" s="2"/>
      <c r="C5" s="10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9"/>
      <c r="R5" s="9"/>
      <c r="S5" s="9"/>
      <c r="T5" s="9"/>
      <c r="U5" s="2"/>
      <c r="V5" s="2"/>
      <c r="W5" s="1"/>
    </row>
    <row r="6" spans="1:23" ht="33" customHeight="1">
      <c r="A6" s="1"/>
      <c r="B6" s="2"/>
      <c r="C6" s="2"/>
      <c r="D6" s="2"/>
      <c r="E6" s="2"/>
      <c r="F6" s="30" t="s">
        <v>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"/>
      <c r="U6" s="2"/>
      <c r="V6" s="2"/>
      <c r="W6" s="1"/>
    </row>
    <row r="7" s="26" customFormat="1" ht="0.75" customHeight="1">
      <c r="A7" s="11"/>
    </row>
    <row r="8" s="26" customFormat="1" ht="16.5" customHeight="1"/>
    <row r="9" spans="1:23" ht="12.75">
      <c r="A9" s="1"/>
      <c r="B9" s="2"/>
      <c r="C9" s="31" t="str">
        <f>"DENUMIREA INDICATORILOR"</f>
        <v>DENUMIREA INDICATORILOR</v>
      </c>
      <c r="D9" s="31"/>
      <c r="E9" s="31"/>
      <c r="F9" s="31"/>
      <c r="G9" s="31"/>
      <c r="H9" s="31"/>
      <c r="I9" s="22" t="str">
        <f>"Cod"</f>
        <v>Cod</v>
      </c>
      <c r="J9" s="22"/>
      <c r="K9" s="3" t="str">
        <f>"Prevederi"</f>
        <v>Prevederi</v>
      </c>
      <c r="L9" s="22" t="str">
        <f>"Prevederi"</f>
        <v>Prevederi</v>
      </c>
      <c r="M9" s="22"/>
      <c r="N9" s="33" t="str">
        <f>"Drepturi constatate"</f>
        <v>Drepturi constatate</v>
      </c>
      <c r="O9" s="33"/>
      <c r="P9" s="33"/>
      <c r="Q9" s="33"/>
      <c r="R9" s="33"/>
      <c r="S9" s="22" t="str">
        <f>"Incasari"</f>
        <v>Incasari</v>
      </c>
      <c r="T9" s="22"/>
      <c r="U9" s="22"/>
      <c r="V9" s="22"/>
      <c r="W9" s="1"/>
    </row>
    <row r="10" spans="1:23" ht="22.5">
      <c r="A10" s="1"/>
      <c r="B10" s="2"/>
      <c r="C10" s="21"/>
      <c r="D10" s="21"/>
      <c r="E10" s="21"/>
      <c r="F10" s="21"/>
      <c r="G10" s="21"/>
      <c r="H10" s="21"/>
      <c r="I10" s="21" t="str">
        <f>"indicator"</f>
        <v>indicator</v>
      </c>
      <c r="J10" s="21"/>
      <c r="K10" s="4" t="str">
        <f>"bugetare initiale"</f>
        <v>bugetare initiale</v>
      </c>
      <c r="L10" s="21" t="str">
        <f>"bugetare definitive"</f>
        <v>bugetare definitive</v>
      </c>
      <c r="M10" s="21"/>
      <c r="N10" s="5" t="str">
        <f>"Total, din care:"</f>
        <v>Total, din care:</v>
      </c>
      <c r="O10" s="5" t="str">
        <f>"din anii precedenti"</f>
        <v>din anii precedenti</v>
      </c>
      <c r="P10" s="19" t="str">
        <f>"din anul curent"</f>
        <v>din anul curent</v>
      </c>
      <c r="Q10" s="19"/>
      <c r="R10" s="19"/>
      <c r="S10" s="21" t="str">
        <f>"realizate"</f>
        <v>realizate</v>
      </c>
      <c r="T10" s="21"/>
      <c r="U10" s="21"/>
      <c r="V10" s="21"/>
      <c r="W10" s="1"/>
    </row>
    <row r="11" spans="1:23" ht="12.75">
      <c r="A11" s="1"/>
      <c r="B11" s="2"/>
      <c r="C11" s="21" t="str">
        <f>"A"</f>
        <v>A</v>
      </c>
      <c r="D11" s="21"/>
      <c r="E11" s="21"/>
      <c r="F11" s="21"/>
      <c r="G11" s="21"/>
      <c r="H11" s="21"/>
      <c r="I11" s="21" t="str">
        <f>"B"</f>
        <v>B</v>
      </c>
      <c r="J11" s="21"/>
      <c r="K11" s="4" t="str">
        <f>"1"</f>
        <v>1</v>
      </c>
      <c r="L11" s="21" t="str">
        <f>"2"</f>
        <v>2</v>
      </c>
      <c r="M11" s="21"/>
      <c r="N11" s="5" t="str">
        <f>"3=4&amp;5"</f>
        <v>3=4&amp;5</v>
      </c>
      <c r="O11" s="5" t="str">
        <f>"4"</f>
        <v>4</v>
      </c>
      <c r="P11" s="19" t="str">
        <f>"5"</f>
        <v>5</v>
      </c>
      <c r="Q11" s="19"/>
      <c r="R11" s="19"/>
      <c r="S11" s="19" t="str">
        <f>"6"</f>
        <v>6</v>
      </c>
      <c r="T11" s="19"/>
      <c r="U11" s="19"/>
      <c r="V11" s="19"/>
      <c r="W11" s="1"/>
    </row>
    <row r="12" spans="1:23" ht="24" customHeight="1">
      <c r="A12" s="1"/>
      <c r="B12" s="2"/>
      <c r="C12" s="20" t="s">
        <v>1</v>
      </c>
      <c r="D12" s="20"/>
      <c r="E12" s="20"/>
      <c r="F12" s="20"/>
      <c r="G12" s="20"/>
      <c r="H12" s="20"/>
      <c r="I12" s="16" t="s">
        <v>2</v>
      </c>
      <c r="J12" s="16"/>
      <c r="K12" s="6">
        <v>38002.19</v>
      </c>
      <c r="L12" s="14">
        <v>22112.19</v>
      </c>
      <c r="M12" s="14"/>
      <c r="N12" s="7">
        <v>49059.14</v>
      </c>
      <c r="O12" s="7">
        <v>11718.65</v>
      </c>
      <c r="P12" s="17">
        <v>37340.49</v>
      </c>
      <c r="Q12" s="17"/>
      <c r="R12" s="17"/>
      <c r="S12" s="14">
        <v>21546.57</v>
      </c>
      <c r="T12" s="14"/>
      <c r="U12" s="14"/>
      <c r="V12" s="14"/>
      <c r="W12" s="1"/>
    </row>
    <row r="13" spans="1:23" ht="12.75">
      <c r="A13" s="1"/>
      <c r="B13" s="2"/>
      <c r="C13" s="18" t="s">
        <v>3</v>
      </c>
      <c r="D13" s="18"/>
      <c r="E13" s="18"/>
      <c r="F13" s="18"/>
      <c r="G13" s="18"/>
      <c r="H13" s="18"/>
      <c r="I13" s="16" t="s">
        <v>4</v>
      </c>
      <c r="J13" s="16"/>
      <c r="K13" s="6">
        <v>21781.44</v>
      </c>
      <c r="L13" s="14">
        <v>13004.94</v>
      </c>
      <c r="M13" s="14"/>
      <c r="N13" s="7">
        <v>40149.3</v>
      </c>
      <c r="O13" s="7">
        <v>11718.65</v>
      </c>
      <c r="P13" s="17">
        <v>28430.65</v>
      </c>
      <c r="Q13" s="17"/>
      <c r="R13" s="17"/>
      <c r="S13" s="14">
        <v>12636.73</v>
      </c>
      <c r="T13" s="14"/>
      <c r="U13" s="14"/>
      <c r="V13" s="14"/>
      <c r="W13" s="1"/>
    </row>
    <row r="14" spans="1:23" ht="12.75">
      <c r="A14" s="1"/>
      <c r="B14" s="2"/>
      <c r="C14" s="18" t="s">
        <v>5</v>
      </c>
      <c r="D14" s="18"/>
      <c r="E14" s="18"/>
      <c r="F14" s="18"/>
      <c r="G14" s="18"/>
      <c r="H14" s="18"/>
      <c r="I14" s="16" t="s">
        <v>6</v>
      </c>
      <c r="J14" s="16"/>
      <c r="K14" s="6">
        <v>37798.74</v>
      </c>
      <c r="L14" s="14">
        <v>22040.74</v>
      </c>
      <c r="M14" s="14"/>
      <c r="N14" s="7">
        <v>49003.1</v>
      </c>
      <c r="O14" s="7">
        <v>11718.65</v>
      </c>
      <c r="P14" s="17">
        <v>37284.45</v>
      </c>
      <c r="Q14" s="17"/>
      <c r="R14" s="17"/>
      <c r="S14" s="14">
        <v>21490.53</v>
      </c>
      <c r="T14" s="14"/>
      <c r="U14" s="14"/>
      <c r="V14" s="14"/>
      <c r="W14" s="1"/>
    </row>
    <row r="15" spans="1:23" ht="12.75">
      <c r="A15" s="1"/>
      <c r="B15" s="2"/>
      <c r="C15" s="18" t="s">
        <v>7</v>
      </c>
      <c r="D15" s="18"/>
      <c r="E15" s="18"/>
      <c r="F15" s="18"/>
      <c r="G15" s="18"/>
      <c r="H15" s="18"/>
      <c r="I15" s="16" t="s">
        <v>8</v>
      </c>
      <c r="J15" s="16"/>
      <c r="K15" s="6">
        <v>35756.6</v>
      </c>
      <c r="L15" s="14">
        <v>19909.6</v>
      </c>
      <c r="M15" s="14"/>
      <c r="N15" s="7">
        <v>29878.63</v>
      </c>
      <c r="O15" s="7">
        <v>4401.39</v>
      </c>
      <c r="P15" s="17">
        <v>25477.25</v>
      </c>
      <c r="Q15" s="17"/>
      <c r="R15" s="17"/>
      <c r="S15" s="14">
        <v>19269.82</v>
      </c>
      <c r="T15" s="14"/>
      <c r="U15" s="14"/>
      <c r="V15" s="14"/>
      <c r="W15" s="1"/>
    </row>
    <row r="16" spans="1:23" ht="12.75">
      <c r="A16" s="1"/>
      <c r="B16" s="2"/>
      <c r="C16" s="18" t="s">
        <v>9</v>
      </c>
      <c r="D16" s="18"/>
      <c r="E16" s="18"/>
      <c r="F16" s="18"/>
      <c r="G16" s="18"/>
      <c r="H16" s="18"/>
      <c r="I16" s="16" t="s">
        <v>10</v>
      </c>
      <c r="J16" s="16"/>
      <c r="K16" s="6">
        <v>13053</v>
      </c>
      <c r="L16" s="14">
        <v>7311</v>
      </c>
      <c r="M16" s="14"/>
      <c r="N16" s="7">
        <v>6539.27</v>
      </c>
      <c r="O16" s="7">
        <v>0</v>
      </c>
      <c r="P16" s="17">
        <v>6539.27</v>
      </c>
      <c r="Q16" s="17"/>
      <c r="R16" s="17"/>
      <c r="S16" s="14">
        <v>6539.27</v>
      </c>
      <c r="T16" s="14"/>
      <c r="U16" s="14"/>
      <c r="V16" s="14"/>
      <c r="W16" s="1"/>
    </row>
    <row r="17" spans="1:23" ht="12.75">
      <c r="A17" s="1"/>
      <c r="B17" s="2"/>
      <c r="C17" s="18" t="s">
        <v>11</v>
      </c>
      <c r="D17" s="18"/>
      <c r="E17" s="18"/>
      <c r="F17" s="18"/>
      <c r="G17" s="18"/>
      <c r="H17" s="18"/>
      <c r="I17" s="16" t="s">
        <v>12</v>
      </c>
      <c r="J17" s="16"/>
      <c r="K17" s="6">
        <v>13053</v>
      </c>
      <c r="L17" s="14">
        <v>7311</v>
      </c>
      <c r="M17" s="14"/>
      <c r="N17" s="7">
        <v>6539.27</v>
      </c>
      <c r="O17" s="7">
        <v>0</v>
      </c>
      <c r="P17" s="17">
        <v>6539.27</v>
      </c>
      <c r="Q17" s="17"/>
      <c r="R17" s="17"/>
      <c r="S17" s="14">
        <v>6539.27</v>
      </c>
      <c r="T17" s="14"/>
      <c r="U17" s="14"/>
      <c r="V17" s="14"/>
      <c r="W17" s="1"/>
    </row>
    <row r="18" spans="1:23" ht="12.75">
      <c r="A18" s="1"/>
      <c r="B18" s="2"/>
      <c r="C18" s="18" t="s">
        <v>13</v>
      </c>
      <c r="D18" s="18"/>
      <c r="E18" s="18"/>
      <c r="F18" s="18"/>
      <c r="G18" s="18"/>
      <c r="H18" s="18"/>
      <c r="I18" s="16" t="s">
        <v>14</v>
      </c>
      <c r="J18" s="16"/>
      <c r="K18" s="6">
        <v>15</v>
      </c>
      <c r="L18" s="14">
        <v>11</v>
      </c>
      <c r="M18" s="14"/>
      <c r="N18" s="7">
        <v>12.14</v>
      </c>
      <c r="O18" s="7">
        <v>0</v>
      </c>
      <c r="P18" s="17">
        <v>12.14</v>
      </c>
      <c r="Q18" s="17"/>
      <c r="R18" s="17"/>
      <c r="S18" s="14">
        <v>12.14</v>
      </c>
      <c r="T18" s="14"/>
      <c r="U18" s="14"/>
      <c r="V18" s="14"/>
      <c r="W18" s="1"/>
    </row>
    <row r="19" spans="1:23" ht="12.75">
      <c r="A19" s="1"/>
      <c r="B19" s="2"/>
      <c r="C19" s="15" t="s">
        <v>15</v>
      </c>
      <c r="D19" s="15"/>
      <c r="E19" s="15"/>
      <c r="F19" s="15"/>
      <c r="G19" s="15"/>
      <c r="H19" s="15"/>
      <c r="I19" s="16" t="s">
        <v>16</v>
      </c>
      <c r="J19" s="16"/>
      <c r="K19" s="6">
        <v>15</v>
      </c>
      <c r="L19" s="14">
        <v>11</v>
      </c>
      <c r="M19" s="14"/>
      <c r="N19" s="7">
        <v>12.14</v>
      </c>
      <c r="O19" s="7">
        <v>0</v>
      </c>
      <c r="P19" s="17">
        <v>12.14</v>
      </c>
      <c r="Q19" s="17"/>
      <c r="R19" s="17"/>
      <c r="S19" s="14">
        <v>12.14</v>
      </c>
      <c r="T19" s="14"/>
      <c r="U19" s="14"/>
      <c r="V19" s="14"/>
      <c r="W19" s="1"/>
    </row>
    <row r="20" spans="1:23" ht="12.75">
      <c r="A20" s="1"/>
      <c r="B20" s="2"/>
      <c r="C20" s="18" t="s">
        <v>17</v>
      </c>
      <c r="D20" s="18"/>
      <c r="E20" s="18"/>
      <c r="F20" s="18"/>
      <c r="G20" s="18"/>
      <c r="H20" s="18"/>
      <c r="I20" s="16" t="s">
        <v>18</v>
      </c>
      <c r="J20" s="16"/>
      <c r="K20" s="6">
        <v>13038</v>
      </c>
      <c r="L20" s="14">
        <v>7300</v>
      </c>
      <c r="M20" s="14"/>
      <c r="N20" s="7">
        <v>6527.14</v>
      </c>
      <c r="O20" s="7">
        <v>0</v>
      </c>
      <c r="P20" s="17">
        <v>6527.14</v>
      </c>
      <c r="Q20" s="17"/>
      <c r="R20" s="17"/>
      <c r="S20" s="14">
        <v>6527.14</v>
      </c>
      <c r="T20" s="14"/>
      <c r="U20" s="14"/>
      <c r="V20" s="14"/>
      <c r="W20" s="1"/>
    </row>
    <row r="21" spans="1:23" ht="12.75">
      <c r="A21" s="1"/>
      <c r="B21" s="2"/>
      <c r="C21" s="15" t="s">
        <v>19</v>
      </c>
      <c r="D21" s="15"/>
      <c r="E21" s="15"/>
      <c r="F21" s="15"/>
      <c r="G21" s="15"/>
      <c r="H21" s="15"/>
      <c r="I21" s="16" t="s">
        <v>20</v>
      </c>
      <c r="J21" s="16"/>
      <c r="K21" s="6">
        <v>7896</v>
      </c>
      <c r="L21" s="14">
        <v>4000</v>
      </c>
      <c r="M21" s="14"/>
      <c r="N21" s="7">
        <v>3964.4</v>
      </c>
      <c r="O21" s="7">
        <v>0</v>
      </c>
      <c r="P21" s="17">
        <v>3964.4</v>
      </c>
      <c r="Q21" s="17"/>
      <c r="R21" s="17"/>
      <c r="S21" s="14">
        <v>3964.4</v>
      </c>
      <c r="T21" s="14"/>
      <c r="U21" s="14"/>
      <c r="V21" s="14"/>
      <c r="W21" s="1"/>
    </row>
    <row r="22" spans="1:23" ht="12.75">
      <c r="A22" s="1"/>
      <c r="B22" s="2"/>
      <c r="C22" s="15" t="s">
        <v>21</v>
      </c>
      <c r="D22" s="15"/>
      <c r="E22" s="15"/>
      <c r="F22" s="15"/>
      <c r="G22" s="15"/>
      <c r="H22" s="15"/>
      <c r="I22" s="16" t="s">
        <v>22</v>
      </c>
      <c r="J22" s="16"/>
      <c r="K22" s="6">
        <v>4142</v>
      </c>
      <c r="L22" s="14">
        <v>2300</v>
      </c>
      <c r="M22" s="14"/>
      <c r="N22" s="7">
        <v>2048.77</v>
      </c>
      <c r="O22" s="7">
        <v>0</v>
      </c>
      <c r="P22" s="17">
        <v>2048.77</v>
      </c>
      <c r="Q22" s="17"/>
      <c r="R22" s="17"/>
      <c r="S22" s="14">
        <v>2048.77</v>
      </c>
      <c r="T22" s="14"/>
      <c r="U22" s="14"/>
      <c r="V22" s="14"/>
      <c r="W22" s="1"/>
    </row>
    <row r="23" spans="1:23" ht="12.75">
      <c r="A23" s="1"/>
      <c r="B23" s="2"/>
      <c r="C23" s="15" t="s">
        <v>23</v>
      </c>
      <c r="D23" s="15"/>
      <c r="E23" s="15"/>
      <c r="F23" s="15"/>
      <c r="G23" s="15"/>
      <c r="H23" s="15"/>
      <c r="I23" s="16" t="s">
        <v>24</v>
      </c>
      <c r="J23" s="16"/>
      <c r="K23" s="6">
        <v>1000</v>
      </c>
      <c r="L23" s="14">
        <v>1000</v>
      </c>
      <c r="M23" s="14"/>
      <c r="N23" s="7">
        <v>513.97</v>
      </c>
      <c r="O23" s="7">
        <v>0</v>
      </c>
      <c r="P23" s="17">
        <v>513.97</v>
      </c>
      <c r="Q23" s="17"/>
      <c r="R23" s="17"/>
      <c r="S23" s="14">
        <v>513.97</v>
      </c>
      <c r="T23" s="14"/>
      <c r="U23" s="14"/>
      <c r="V23" s="14"/>
      <c r="W23" s="1"/>
    </row>
    <row r="24" spans="1:23" ht="12.75">
      <c r="A24" s="1"/>
      <c r="B24" s="2"/>
      <c r="C24" s="18" t="s">
        <v>25</v>
      </c>
      <c r="D24" s="18"/>
      <c r="E24" s="18"/>
      <c r="F24" s="18"/>
      <c r="G24" s="18"/>
      <c r="H24" s="18"/>
      <c r="I24" s="16" t="s">
        <v>26</v>
      </c>
      <c r="J24" s="16"/>
      <c r="K24" s="6">
        <v>2384.6</v>
      </c>
      <c r="L24" s="14">
        <v>1604.6</v>
      </c>
      <c r="M24" s="14"/>
      <c r="N24" s="7">
        <v>9495.19</v>
      </c>
      <c r="O24" s="7">
        <v>3325.49</v>
      </c>
      <c r="P24" s="17">
        <v>6169.7</v>
      </c>
      <c r="Q24" s="17"/>
      <c r="R24" s="17"/>
      <c r="S24" s="14">
        <v>1814.77</v>
      </c>
      <c r="T24" s="14"/>
      <c r="U24" s="14"/>
      <c r="V24" s="14"/>
      <c r="W24" s="1"/>
    </row>
    <row r="25" spans="1:23" ht="12.75">
      <c r="A25" s="1"/>
      <c r="B25" s="2"/>
      <c r="C25" s="18" t="s">
        <v>27</v>
      </c>
      <c r="D25" s="18"/>
      <c r="E25" s="18"/>
      <c r="F25" s="18"/>
      <c r="G25" s="18"/>
      <c r="H25" s="18"/>
      <c r="I25" s="16" t="s">
        <v>28</v>
      </c>
      <c r="J25" s="16"/>
      <c r="K25" s="6">
        <v>2384.6</v>
      </c>
      <c r="L25" s="14">
        <v>1604.6</v>
      </c>
      <c r="M25" s="14"/>
      <c r="N25" s="7">
        <v>9495.19</v>
      </c>
      <c r="O25" s="7">
        <v>3325.49</v>
      </c>
      <c r="P25" s="17">
        <v>6169.7</v>
      </c>
      <c r="Q25" s="17"/>
      <c r="R25" s="17"/>
      <c r="S25" s="14">
        <v>1814.77</v>
      </c>
      <c r="T25" s="14"/>
      <c r="U25" s="14"/>
      <c r="V25" s="14"/>
      <c r="W25" s="1"/>
    </row>
    <row r="26" spans="1:23" ht="12.75">
      <c r="A26" s="1"/>
      <c r="B26" s="2"/>
      <c r="C26" s="15" t="s">
        <v>29</v>
      </c>
      <c r="D26" s="15"/>
      <c r="E26" s="15"/>
      <c r="F26" s="15"/>
      <c r="G26" s="15"/>
      <c r="H26" s="15"/>
      <c r="I26" s="16" t="s">
        <v>30</v>
      </c>
      <c r="J26" s="16"/>
      <c r="K26" s="6">
        <v>1614.6</v>
      </c>
      <c r="L26" s="14">
        <v>1104.6</v>
      </c>
      <c r="M26" s="14"/>
      <c r="N26" s="7">
        <v>6764.24</v>
      </c>
      <c r="O26" s="7">
        <v>2402.3</v>
      </c>
      <c r="P26" s="17">
        <v>4361.93</v>
      </c>
      <c r="Q26" s="17"/>
      <c r="R26" s="17"/>
      <c r="S26" s="14">
        <v>1198.94</v>
      </c>
      <c r="T26" s="14"/>
      <c r="U26" s="14"/>
      <c r="V26" s="14"/>
      <c r="W26" s="1"/>
    </row>
    <row r="27" spans="1:23" ht="12.75">
      <c r="A27" s="1"/>
      <c r="B27" s="2"/>
      <c r="C27" s="15" t="s">
        <v>31</v>
      </c>
      <c r="D27" s="15"/>
      <c r="E27" s="15"/>
      <c r="F27" s="15"/>
      <c r="G27" s="15"/>
      <c r="H27" s="15"/>
      <c r="I27" s="16" t="s">
        <v>32</v>
      </c>
      <c r="J27" s="16"/>
      <c r="K27" s="6">
        <v>1329.6</v>
      </c>
      <c r="L27" s="14">
        <v>929.6</v>
      </c>
      <c r="M27" s="14"/>
      <c r="N27" s="7">
        <v>3635.44</v>
      </c>
      <c r="O27" s="7">
        <v>976.36</v>
      </c>
      <c r="P27" s="17">
        <v>2659.08</v>
      </c>
      <c r="Q27" s="17"/>
      <c r="R27" s="17"/>
      <c r="S27" s="14">
        <v>1047.62</v>
      </c>
      <c r="T27" s="14"/>
      <c r="U27" s="14"/>
      <c r="V27" s="14"/>
      <c r="W27" s="1"/>
    </row>
    <row r="28" spans="1:23" ht="12.75">
      <c r="A28" s="1"/>
      <c r="B28" s="2"/>
      <c r="C28" s="15" t="s">
        <v>33</v>
      </c>
      <c r="D28" s="15"/>
      <c r="E28" s="15"/>
      <c r="F28" s="15"/>
      <c r="G28" s="15"/>
      <c r="H28" s="15"/>
      <c r="I28" s="16" t="s">
        <v>34</v>
      </c>
      <c r="J28" s="16"/>
      <c r="K28" s="6">
        <v>285</v>
      </c>
      <c r="L28" s="14">
        <v>175</v>
      </c>
      <c r="M28" s="14"/>
      <c r="N28" s="7">
        <v>3128.8</v>
      </c>
      <c r="O28" s="7">
        <v>1425.94</v>
      </c>
      <c r="P28" s="17">
        <v>1702.86</v>
      </c>
      <c r="Q28" s="17"/>
      <c r="R28" s="17"/>
      <c r="S28" s="14">
        <v>151.32</v>
      </c>
      <c r="T28" s="14"/>
      <c r="U28" s="14"/>
      <c r="V28" s="14"/>
      <c r="W28" s="1"/>
    </row>
    <row r="29" spans="1:23" ht="12.75">
      <c r="A29" s="1"/>
      <c r="B29" s="2"/>
      <c r="C29" s="15" t="s">
        <v>35</v>
      </c>
      <c r="D29" s="15"/>
      <c r="E29" s="15"/>
      <c r="F29" s="15"/>
      <c r="G29" s="15"/>
      <c r="H29" s="15"/>
      <c r="I29" s="16" t="s">
        <v>36</v>
      </c>
      <c r="J29" s="16"/>
      <c r="K29" s="6">
        <v>650</v>
      </c>
      <c r="L29" s="14">
        <v>425</v>
      </c>
      <c r="M29" s="14"/>
      <c r="N29" s="7">
        <v>2606.95</v>
      </c>
      <c r="O29" s="7">
        <v>923.28</v>
      </c>
      <c r="P29" s="17">
        <v>1683.67</v>
      </c>
      <c r="Q29" s="17"/>
      <c r="R29" s="17"/>
      <c r="S29" s="14">
        <v>491.64</v>
      </c>
      <c r="T29" s="14"/>
      <c r="U29" s="14"/>
      <c r="V29" s="14"/>
      <c r="W29" s="1"/>
    </row>
    <row r="30" spans="1:23" ht="12.75">
      <c r="A30" s="1"/>
      <c r="B30" s="2"/>
      <c r="C30" s="15" t="s">
        <v>37</v>
      </c>
      <c r="D30" s="15"/>
      <c r="E30" s="15"/>
      <c r="F30" s="15"/>
      <c r="G30" s="15"/>
      <c r="H30" s="15"/>
      <c r="I30" s="16" t="s">
        <v>38</v>
      </c>
      <c r="J30" s="16"/>
      <c r="K30" s="6">
        <v>400</v>
      </c>
      <c r="L30" s="14">
        <v>250</v>
      </c>
      <c r="M30" s="14"/>
      <c r="N30" s="7">
        <v>773.86</v>
      </c>
      <c r="O30" s="7">
        <v>192.2</v>
      </c>
      <c r="P30" s="17">
        <v>581.66</v>
      </c>
      <c r="Q30" s="17"/>
      <c r="R30" s="17"/>
      <c r="S30" s="14">
        <v>285.14</v>
      </c>
      <c r="T30" s="14"/>
      <c r="U30" s="14"/>
      <c r="V30" s="14"/>
      <c r="W30" s="1"/>
    </row>
    <row r="31" spans="1:23" ht="12.75">
      <c r="A31" s="1"/>
      <c r="B31" s="2"/>
      <c r="C31" s="15" t="s">
        <v>39</v>
      </c>
      <c r="D31" s="15"/>
      <c r="E31" s="15"/>
      <c r="F31" s="15"/>
      <c r="G31" s="15"/>
      <c r="H31" s="15"/>
      <c r="I31" s="16" t="s">
        <v>40</v>
      </c>
      <c r="J31" s="16"/>
      <c r="K31" s="6">
        <v>250</v>
      </c>
      <c r="L31" s="14">
        <v>175</v>
      </c>
      <c r="M31" s="14"/>
      <c r="N31" s="7">
        <v>1833.08</v>
      </c>
      <c r="O31" s="7">
        <v>731.08</v>
      </c>
      <c r="P31" s="17">
        <v>1102.01</v>
      </c>
      <c r="Q31" s="17"/>
      <c r="R31" s="17"/>
      <c r="S31" s="14">
        <v>206.5</v>
      </c>
      <c r="T31" s="14"/>
      <c r="U31" s="14"/>
      <c r="V31" s="14"/>
      <c r="W31" s="1"/>
    </row>
    <row r="32" spans="1:23" ht="12.75">
      <c r="A32" s="1"/>
      <c r="B32" s="2"/>
      <c r="C32" s="15" t="s">
        <v>41</v>
      </c>
      <c r="D32" s="15"/>
      <c r="E32" s="15"/>
      <c r="F32" s="15"/>
      <c r="G32" s="15"/>
      <c r="H32" s="15"/>
      <c r="I32" s="16" t="s">
        <v>42</v>
      </c>
      <c r="J32" s="16"/>
      <c r="K32" s="6">
        <v>120</v>
      </c>
      <c r="L32" s="14">
        <v>75</v>
      </c>
      <c r="M32" s="14"/>
      <c r="N32" s="7">
        <v>124.01</v>
      </c>
      <c r="O32" s="7">
        <v>-0.09</v>
      </c>
      <c r="P32" s="17">
        <v>124.1</v>
      </c>
      <c r="Q32" s="17"/>
      <c r="R32" s="17"/>
      <c r="S32" s="14">
        <v>124.19</v>
      </c>
      <c r="T32" s="14"/>
      <c r="U32" s="14"/>
      <c r="V32" s="14"/>
      <c r="W32" s="1"/>
    </row>
    <row r="33" spans="1:23" ht="12.75">
      <c r="A33" s="1"/>
      <c r="B33" s="2"/>
      <c r="C33" s="18" t="s">
        <v>43</v>
      </c>
      <c r="D33" s="18"/>
      <c r="E33" s="18"/>
      <c r="F33" s="18"/>
      <c r="G33" s="18"/>
      <c r="H33" s="18"/>
      <c r="I33" s="16" t="s">
        <v>44</v>
      </c>
      <c r="J33" s="16"/>
      <c r="K33" s="6">
        <v>20318</v>
      </c>
      <c r="L33" s="14">
        <v>10993</v>
      </c>
      <c r="M33" s="14"/>
      <c r="N33" s="7">
        <v>13843.19</v>
      </c>
      <c r="O33" s="7">
        <v>1075.9</v>
      </c>
      <c r="P33" s="17">
        <v>12767.29</v>
      </c>
      <c r="Q33" s="17"/>
      <c r="R33" s="17"/>
      <c r="S33" s="14">
        <v>10914.79</v>
      </c>
      <c r="T33" s="14"/>
      <c r="U33" s="14"/>
      <c r="V33" s="14"/>
      <c r="W33" s="1"/>
    </row>
    <row r="34" spans="1:23" ht="12.75">
      <c r="A34" s="1"/>
      <c r="B34" s="2"/>
      <c r="C34" s="18" t="s">
        <v>45</v>
      </c>
      <c r="D34" s="18"/>
      <c r="E34" s="18"/>
      <c r="F34" s="18"/>
      <c r="G34" s="18"/>
      <c r="H34" s="18"/>
      <c r="I34" s="16" t="s">
        <v>46</v>
      </c>
      <c r="J34" s="16"/>
      <c r="K34" s="6">
        <v>18997</v>
      </c>
      <c r="L34" s="14">
        <v>10032</v>
      </c>
      <c r="M34" s="14"/>
      <c r="N34" s="7">
        <v>9850</v>
      </c>
      <c r="O34" s="7">
        <v>0</v>
      </c>
      <c r="P34" s="17">
        <v>9850</v>
      </c>
      <c r="Q34" s="17"/>
      <c r="R34" s="17"/>
      <c r="S34" s="14">
        <v>9850</v>
      </c>
      <c r="T34" s="14"/>
      <c r="U34" s="14"/>
      <c r="V34" s="14"/>
      <c r="W34" s="1"/>
    </row>
    <row r="35" spans="1:23" ht="12.75">
      <c r="A35" s="1"/>
      <c r="B35" s="2"/>
      <c r="C35" s="15" t="s">
        <v>47</v>
      </c>
      <c r="D35" s="15"/>
      <c r="E35" s="15"/>
      <c r="F35" s="15"/>
      <c r="G35" s="15"/>
      <c r="H35" s="15"/>
      <c r="I35" s="16" t="s">
        <v>48</v>
      </c>
      <c r="J35" s="16"/>
      <c r="K35" s="6">
        <v>10512</v>
      </c>
      <c r="L35" s="14">
        <v>5332</v>
      </c>
      <c r="M35" s="14"/>
      <c r="N35" s="7">
        <v>5150</v>
      </c>
      <c r="O35" s="7">
        <v>0</v>
      </c>
      <c r="P35" s="17">
        <v>5150</v>
      </c>
      <c r="Q35" s="17"/>
      <c r="R35" s="17"/>
      <c r="S35" s="14">
        <v>5150</v>
      </c>
      <c r="T35" s="14"/>
      <c r="U35" s="14"/>
      <c r="V35" s="14"/>
      <c r="W35" s="1"/>
    </row>
    <row r="36" spans="1:23" ht="12.75">
      <c r="A36" s="1"/>
      <c r="B36" s="2"/>
      <c r="C36" s="15" t="s">
        <v>49</v>
      </c>
      <c r="D36" s="15"/>
      <c r="E36" s="15"/>
      <c r="F36" s="15"/>
      <c r="G36" s="15"/>
      <c r="H36" s="15"/>
      <c r="I36" s="16" t="s">
        <v>50</v>
      </c>
      <c r="J36" s="16"/>
      <c r="K36" s="6">
        <v>8485</v>
      </c>
      <c r="L36" s="14">
        <v>4700</v>
      </c>
      <c r="M36" s="14"/>
      <c r="N36" s="7">
        <v>4700</v>
      </c>
      <c r="O36" s="7">
        <v>0</v>
      </c>
      <c r="P36" s="17">
        <v>4700</v>
      </c>
      <c r="Q36" s="17"/>
      <c r="R36" s="17"/>
      <c r="S36" s="14">
        <v>4700</v>
      </c>
      <c r="T36" s="14"/>
      <c r="U36" s="14"/>
      <c r="V36" s="14"/>
      <c r="W36" s="1"/>
    </row>
    <row r="37" spans="1:23" ht="12.75">
      <c r="A37" s="1"/>
      <c r="B37" s="2"/>
      <c r="C37" s="18" t="s">
        <v>51</v>
      </c>
      <c r="D37" s="18"/>
      <c r="E37" s="18"/>
      <c r="F37" s="18"/>
      <c r="G37" s="18"/>
      <c r="H37" s="18"/>
      <c r="I37" s="16" t="s">
        <v>52</v>
      </c>
      <c r="J37" s="16"/>
      <c r="K37" s="6">
        <v>1</v>
      </c>
      <c r="L37" s="14">
        <v>1</v>
      </c>
      <c r="M37" s="14"/>
      <c r="N37" s="7">
        <v>0.15</v>
      </c>
      <c r="O37" s="7">
        <v>-0.03</v>
      </c>
      <c r="P37" s="17">
        <v>0.18</v>
      </c>
      <c r="Q37" s="17"/>
      <c r="R37" s="17"/>
      <c r="S37" s="14">
        <v>0.21</v>
      </c>
      <c r="T37" s="14"/>
      <c r="U37" s="14"/>
      <c r="V37" s="14"/>
      <c r="W37" s="1"/>
    </row>
    <row r="38" spans="1:23" ht="12.75">
      <c r="A38" s="1"/>
      <c r="B38" s="2"/>
      <c r="C38" s="15" t="s">
        <v>53</v>
      </c>
      <c r="D38" s="15"/>
      <c r="E38" s="15"/>
      <c r="F38" s="15"/>
      <c r="G38" s="15"/>
      <c r="H38" s="15"/>
      <c r="I38" s="16" t="s">
        <v>54</v>
      </c>
      <c r="J38" s="16"/>
      <c r="K38" s="6">
        <v>1</v>
      </c>
      <c r="L38" s="14">
        <v>1</v>
      </c>
      <c r="M38" s="14"/>
      <c r="N38" s="7">
        <v>0.06</v>
      </c>
      <c r="O38" s="7">
        <v>-0.07</v>
      </c>
      <c r="P38" s="17">
        <v>0.13</v>
      </c>
      <c r="Q38" s="17"/>
      <c r="R38" s="17"/>
      <c r="S38" s="14">
        <v>0.21</v>
      </c>
      <c r="T38" s="14"/>
      <c r="U38" s="14"/>
      <c r="V38" s="14"/>
      <c r="W38" s="1"/>
    </row>
    <row r="39" spans="1:23" ht="12.75">
      <c r="A39" s="1"/>
      <c r="B39" s="2"/>
      <c r="C39" s="15" t="s">
        <v>55</v>
      </c>
      <c r="D39" s="15"/>
      <c r="E39" s="15"/>
      <c r="F39" s="15"/>
      <c r="G39" s="15"/>
      <c r="H39" s="15"/>
      <c r="I39" s="16" t="s">
        <v>56</v>
      </c>
      <c r="J39" s="16"/>
      <c r="K39" s="6">
        <v>0</v>
      </c>
      <c r="L39" s="14">
        <v>0</v>
      </c>
      <c r="M39" s="14"/>
      <c r="N39" s="7">
        <v>0.09</v>
      </c>
      <c r="O39" s="7">
        <v>0.04</v>
      </c>
      <c r="P39" s="17">
        <v>0.04</v>
      </c>
      <c r="Q39" s="17"/>
      <c r="R39" s="17"/>
      <c r="S39" s="14">
        <v>0</v>
      </c>
      <c r="T39" s="14"/>
      <c r="U39" s="14"/>
      <c r="V39" s="14"/>
      <c r="W39" s="1"/>
    </row>
    <row r="40" spans="1:23" ht="12.75">
      <c r="A40" s="1"/>
      <c r="B40" s="2"/>
      <c r="C40" s="18" t="s">
        <v>57</v>
      </c>
      <c r="D40" s="18"/>
      <c r="E40" s="18"/>
      <c r="F40" s="18"/>
      <c r="G40" s="18"/>
      <c r="H40" s="18"/>
      <c r="I40" s="16" t="s">
        <v>58</v>
      </c>
      <c r="J40" s="16"/>
      <c r="K40" s="6">
        <v>1320</v>
      </c>
      <c r="L40" s="14">
        <v>960</v>
      </c>
      <c r="M40" s="14"/>
      <c r="N40" s="7">
        <v>3993.04</v>
      </c>
      <c r="O40" s="7">
        <v>1075.93</v>
      </c>
      <c r="P40" s="17">
        <v>2917.12</v>
      </c>
      <c r="Q40" s="17"/>
      <c r="R40" s="17"/>
      <c r="S40" s="14">
        <v>1064.59</v>
      </c>
      <c r="T40" s="14"/>
      <c r="U40" s="14"/>
      <c r="V40" s="14"/>
      <c r="W40" s="1"/>
    </row>
    <row r="41" spans="1:23" ht="12.75">
      <c r="A41" s="1"/>
      <c r="B41" s="2"/>
      <c r="C41" s="15" t="s">
        <v>59</v>
      </c>
      <c r="D41" s="15"/>
      <c r="E41" s="15"/>
      <c r="F41" s="15"/>
      <c r="G41" s="15"/>
      <c r="H41" s="15"/>
      <c r="I41" s="16" t="s">
        <v>60</v>
      </c>
      <c r="J41" s="16"/>
      <c r="K41" s="6">
        <v>1215</v>
      </c>
      <c r="L41" s="14">
        <v>890</v>
      </c>
      <c r="M41" s="14"/>
      <c r="N41" s="7">
        <v>3870.79</v>
      </c>
      <c r="O41" s="7">
        <v>1061.42</v>
      </c>
      <c r="P41" s="17">
        <v>2809.38</v>
      </c>
      <c r="Q41" s="17"/>
      <c r="R41" s="17"/>
      <c r="S41" s="14">
        <v>985.68</v>
      </c>
      <c r="T41" s="14"/>
      <c r="U41" s="14"/>
      <c r="V41" s="14"/>
      <c r="W41" s="1"/>
    </row>
    <row r="42" spans="1:23" ht="27" customHeight="1">
      <c r="A42" s="1"/>
      <c r="B42" s="2"/>
      <c r="C42" s="15" t="s">
        <v>61</v>
      </c>
      <c r="D42" s="15"/>
      <c r="E42" s="15"/>
      <c r="F42" s="15"/>
      <c r="G42" s="15"/>
      <c r="H42" s="15"/>
      <c r="I42" s="16" t="s">
        <v>62</v>
      </c>
      <c r="J42" s="16"/>
      <c r="K42" s="6">
        <v>980</v>
      </c>
      <c r="L42" s="14">
        <v>750</v>
      </c>
      <c r="M42" s="14"/>
      <c r="N42" s="7">
        <v>3285.07</v>
      </c>
      <c r="O42" s="7">
        <v>906.02</v>
      </c>
      <c r="P42" s="17">
        <v>2379.05</v>
      </c>
      <c r="Q42" s="17"/>
      <c r="R42" s="17"/>
      <c r="S42" s="14">
        <v>838.15</v>
      </c>
      <c r="T42" s="14"/>
      <c r="U42" s="14"/>
      <c r="V42" s="14"/>
      <c r="W42" s="1"/>
    </row>
    <row r="43" spans="1:23" ht="26.25" customHeight="1">
      <c r="A43" s="1"/>
      <c r="B43" s="2"/>
      <c r="C43" s="15" t="s">
        <v>63</v>
      </c>
      <c r="D43" s="15"/>
      <c r="E43" s="15"/>
      <c r="F43" s="15"/>
      <c r="G43" s="15"/>
      <c r="H43" s="15"/>
      <c r="I43" s="16" t="s">
        <v>64</v>
      </c>
      <c r="J43" s="16"/>
      <c r="K43" s="6">
        <v>235</v>
      </c>
      <c r="L43" s="14">
        <v>140</v>
      </c>
      <c r="M43" s="14"/>
      <c r="N43" s="7">
        <v>585.72</v>
      </c>
      <c r="O43" s="7">
        <v>155.4</v>
      </c>
      <c r="P43" s="17">
        <v>430.32</v>
      </c>
      <c r="Q43" s="17"/>
      <c r="R43" s="17"/>
      <c r="S43" s="14">
        <v>147.53</v>
      </c>
      <c r="T43" s="14"/>
      <c r="U43" s="14"/>
      <c r="V43" s="14"/>
      <c r="W43" s="1"/>
    </row>
    <row r="44" spans="1:23" ht="25.5" customHeight="1">
      <c r="A44" s="1"/>
      <c r="B44" s="2"/>
      <c r="C44" s="15" t="s">
        <v>65</v>
      </c>
      <c r="D44" s="15"/>
      <c r="E44" s="15"/>
      <c r="F44" s="15"/>
      <c r="G44" s="15"/>
      <c r="H44" s="15"/>
      <c r="I44" s="16" t="s">
        <v>66</v>
      </c>
      <c r="J44" s="16"/>
      <c r="K44" s="6">
        <v>65</v>
      </c>
      <c r="L44" s="14">
        <v>40</v>
      </c>
      <c r="M44" s="14"/>
      <c r="N44" s="7">
        <v>49.35</v>
      </c>
      <c r="O44" s="7">
        <v>0</v>
      </c>
      <c r="P44" s="17">
        <v>49.35</v>
      </c>
      <c r="Q44" s="17"/>
      <c r="R44" s="17"/>
      <c r="S44" s="14">
        <v>49.35</v>
      </c>
      <c r="T44" s="14"/>
      <c r="U44" s="14"/>
      <c r="V44" s="14"/>
      <c r="W44" s="1"/>
    </row>
    <row r="45" spans="1:23" ht="28.5" customHeight="1">
      <c r="A45" s="1"/>
      <c r="B45" s="2"/>
      <c r="C45" s="15" t="s">
        <v>67</v>
      </c>
      <c r="D45" s="15"/>
      <c r="E45" s="15"/>
      <c r="F45" s="15"/>
      <c r="G45" s="15"/>
      <c r="H45" s="15"/>
      <c r="I45" s="16" t="s">
        <v>68</v>
      </c>
      <c r="J45" s="16"/>
      <c r="K45" s="6">
        <v>40</v>
      </c>
      <c r="L45" s="14">
        <v>30</v>
      </c>
      <c r="M45" s="14"/>
      <c r="N45" s="7">
        <v>72.9</v>
      </c>
      <c r="O45" s="7">
        <v>14.51</v>
      </c>
      <c r="P45" s="17">
        <v>58.39</v>
      </c>
      <c r="Q45" s="17"/>
      <c r="R45" s="17"/>
      <c r="S45" s="14">
        <v>29.56</v>
      </c>
      <c r="T45" s="14"/>
      <c r="U45" s="14"/>
      <c r="V45" s="14"/>
      <c r="W45" s="1"/>
    </row>
    <row r="46" spans="1:23" ht="12.75">
      <c r="A46" s="1"/>
      <c r="B46" s="2"/>
      <c r="C46" s="18" t="s">
        <v>69</v>
      </c>
      <c r="D46" s="18"/>
      <c r="E46" s="18"/>
      <c r="F46" s="18"/>
      <c r="G46" s="18"/>
      <c r="H46" s="18"/>
      <c r="I46" s="16" t="s">
        <v>70</v>
      </c>
      <c r="J46" s="16"/>
      <c r="K46" s="6">
        <v>1</v>
      </c>
      <c r="L46" s="14">
        <v>1</v>
      </c>
      <c r="M46" s="14"/>
      <c r="N46" s="7">
        <v>0.98</v>
      </c>
      <c r="O46" s="7">
        <v>0</v>
      </c>
      <c r="P46" s="17">
        <v>0.98</v>
      </c>
      <c r="Q46" s="17"/>
      <c r="R46" s="17"/>
      <c r="S46" s="14">
        <v>0.98</v>
      </c>
      <c r="T46" s="14"/>
      <c r="U46" s="14"/>
      <c r="V46" s="14"/>
      <c r="W46" s="1"/>
    </row>
    <row r="47" spans="1:23" ht="12.75">
      <c r="A47" s="1"/>
      <c r="B47" s="2"/>
      <c r="C47" s="18" t="s">
        <v>71</v>
      </c>
      <c r="D47" s="18"/>
      <c r="E47" s="18"/>
      <c r="F47" s="18"/>
      <c r="G47" s="18"/>
      <c r="H47" s="18"/>
      <c r="I47" s="16" t="s">
        <v>72</v>
      </c>
      <c r="J47" s="16"/>
      <c r="K47" s="6">
        <v>1</v>
      </c>
      <c r="L47" s="14">
        <v>1</v>
      </c>
      <c r="M47" s="14"/>
      <c r="N47" s="7">
        <v>0.98</v>
      </c>
      <c r="O47" s="7">
        <v>0</v>
      </c>
      <c r="P47" s="17">
        <v>0.98</v>
      </c>
      <c r="Q47" s="17"/>
      <c r="R47" s="17"/>
      <c r="S47" s="14">
        <v>0.98</v>
      </c>
      <c r="T47" s="14"/>
      <c r="U47" s="14"/>
      <c r="V47" s="14"/>
      <c r="W47" s="1"/>
    </row>
    <row r="48" spans="1:23" ht="12.75">
      <c r="A48" s="1"/>
      <c r="B48" s="2"/>
      <c r="C48" s="15" t="s">
        <v>73</v>
      </c>
      <c r="D48" s="15"/>
      <c r="E48" s="15"/>
      <c r="F48" s="15"/>
      <c r="G48" s="15"/>
      <c r="H48" s="15"/>
      <c r="I48" s="16" t="s">
        <v>74</v>
      </c>
      <c r="J48" s="16"/>
      <c r="K48" s="6">
        <v>1</v>
      </c>
      <c r="L48" s="14">
        <v>1</v>
      </c>
      <c r="M48" s="14"/>
      <c r="N48" s="7">
        <v>0.98</v>
      </c>
      <c r="O48" s="7">
        <v>0</v>
      </c>
      <c r="P48" s="17">
        <v>0.98</v>
      </c>
      <c r="Q48" s="17"/>
      <c r="R48" s="17"/>
      <c r="S48" s="14">
        <v>0.98</v>
      </c>
      <c r="T48" s="14"/>
      <c r="U48" s="14"/>
      <c r="V48" s="14"/>
      <c r="W48" s="1"/>
    </row>
    <row r="49" spans="1:23" ht="12.75">
      <c r="A49" s="1"/>
      <c r="B49" s="2"/>
      <c r="C49" s="18" t="s">
        <v>75</v>
      </c>
      <c r="D49" s="18"/>
      <c r="E49" s="18"/>
      <c r="F49" s="18"/>
      <c r="G49" s="18"/>
      <c r="H49" s="18"/>
      <c r="I49" s="16" t="s">
        <v>76</v>
      </c>
      <c r="J49" s="16"/>
      <c r="K49" s="6">
        <v>2042.14</v>
      </c>
      <c r="L49" s="14">
        <v>2131.14</v>
      </c>
      <c r="M49" s="14"/>
      <c r="N49" s="7">
        <v>19124.47</v>
      </c>
      <c r="O49" s="7">
        <v>7317.27</v>
      </c>
      <c r="P49" s="17">
        <v>11807.2</v>
      </c>
      <c r="Q49" s="17"/>
      <c r="R49" s="17"/>
      <c r="S49" s="14">
        <v>2220.71</v>
      </c>
      <c r="T49" s="14"/>
      <c r="U49" s="14"/>
      <c r="V49" s="14"/>
      <c r="W49" s="1"/>
    </row>
    <row r="50" spans="1:23" ht="12.75">
      <c r="A50" s="1"/>
      <c r="B50" s="2"/>
      <c r="C50" s="18" t="s">
        <v>77</v>
      </c>
      <c r="D50" s="18"/>
      <c r="E50" s="18"/>
      <c r="F50" s="18"/>
      <c r="G50" s="18"/>
      <c r="H50" s="18"/>
      <c r="I50" s="16" t="s">
        <v>78</v>
      </c>
      <c r="J50" s="16"/>
      <c r="K50" s="6">
        <v>1100</v>
      </c>
      <c r="L50" s="14">
        <v>700</v>
      </c>
      <c r="M50" s="14"/>
      <c r="N50" s="7">
        <v>8712.08</v>
      </c>
      <c r="O50" s="7">
        <v>3426.29</v>
      </c>
      <c r="P50" s="17">
        <v>5285.79</v>
      </c>
      <c r="Q50" s="17"/>
      <c r="R50" s="17"/>
      <c r="S50" s="14">
        <v>817.05</v>
      </c>
      <c r="T50" s="14"/>
      <c r="U50" s="14"/>
      <c r="V50" s="14"/>
      <c r="W50" s="1"/>
    </row>
    <row r="51" spans="1:23" ht="12.75">
      <c r="A51" s="1"/>
      <c r="B51" s="2"/>
      <c r="C51" s="18" t="s">
        <v>79</v>
      </c>
      <c r="D51" s="18"/>
      <c r="E51" s="18"/>
      <c r="F51" s="18"/>
      <c r="G51" s="18"/>
      <c r="H51" s="18"/>
      <c r="I51" s="16" t="s">
        <v>80</v>
      </c>
      <c r="J51" s="16"/>
      <c r="K51" s="6">
        <v>1100</v>
      </c>
      <c r="L51" s="14">
        <v>700</v>
      </c>
      <c r="M51" s="14"/>
      <c r="N51" s="7">
        <v>8712.08</v>
      </c>
      <c r="O51" s="7">
        <v>3426.29</v>
      </c>
      <c r="P51" s="17">
        <v>5285.79</v>
      </c>
      <c r="Q51" s="17"/>
      <c r="R51" s="17"/>
      <c r="S51" s="14">
        <v>817.05</v>
      </c>
      <c r="T51" s="14"/>
      <c r="U51" s="14"/>
      <c r="V51" s="14"/>
      <c r="W51" s="1"/>
    </row>
    <row r="52" spans="1:23" ht="12.75">
      <c r="A52" s="1"/>
      <c r="B52" s="2"/>
      <c r="C52" s="15" t="s">
        <v>81</v>
      </c>
      <c r="D52" s="15"/>
      <c r="E52" s="15"/>
      <c r="F52" s="15"/>
      <c r="G52" s="15"/>
      <c r="H52" s="15"/>
      <c r="I52" s="16" t="s">
        <v>82</v>
      </c>
      <c r="J52" s="16"/>
      <c r="K52" s="6">
        <v>1100</v>
      </c>
      <c r="L52" s="14">
        <v>700</v>
      </c>
      <c r="M52" s="14"/>
      <c r="N52" s="7">
        <v>8712.08</v>
      </c>
      <c r="O52" s="7">
        <v>3426.29</v>
      </c>
      <c r="P52" s="17">
        <v>5285.79</v>
      </c>
      <c r="Q52" s="17"/>
      <c r="R52" s="17"/>
      <c r="S52" s="14">
        <v>817.05</v>
      </c>
      <c r="T52" s="14"/>
      <c r="U52" s="14"/>
      <c r="V52" s="14"/>
      <c r="W52" s="1"/>
    </row>
    <row r="53" spans="1:23" ht="24.75" customHeight="1">
      <c r="A53" s="1"/>
      <c r="B53" s="2"/>
      <c r="C53" s="15" t="s">
        <v>83</v>
      </c>
      <c r="D53" s="15"/>
      <c r="E53" s="15"/>
      <c r="F53" s="15"/>
      <c r="G53" s="15"/>
      <c r="H53" s="15"/>
      <c r="I53" s="16" t="s">
        <v>84</v>
      </c>
      <c r="J53" s="16"/>
      <c r="K53" s="6">
        <v>1100</v>
      </c>
      <c r="L53" s="14">
        <v>700</v>
      </c>
      <c r="M53" s="14"/>
      <c r="N53" s="7">
        <v>8712.08</v>
      </c>
      <c r="O53" s="7">
        <v>3426.29</v>
      </c>
      <c r="P53" s="17">
        <v>5285.79</v>
      </c>
      <c r="Q53" s="17"/>
      <c r="R53" s="17"/>
      <c r="S53" s="14">
        <v>817.05</v>
      </c>
      <c r="T53" s="14"/>
      <c r="U53" s="14"/>
      <c r="V53" s="14"/>
      <c r="W53" s="1"/>
    </row>
    <row r="54" spans="1:23" ht="12.75">
      <c r="A54" s="1"/>
      <c r="B54" s="2"/>
      <c r="C54" s="18" t="s">
        <v>85</v>
      </c>
      <c r="D54" s="18"/>
      <c r="E54" s="18"/>
      <c r="F54" s="18"/>
      <c r="G54" s="18"/>
      <c r="H54" s="18"/>
      <c r="I54" s="16" t="s">
        <v>86</v>
      </c>
      <c r="J54" s="16"/>
      <c r="K54" s="6">
        <v>942.14</v>
      </c>
      <c r="L54" s="14">
        <v>1431.14</v>
      </c>
      <c r="M54" s="14"/>
      <c r="N54" s="7">
        <v>10412.39</v>
      </c>
      <c r="O54" s="7">
        <v>3890.98</v>
      </c>
      <c r="P54" s="17">
        <v>6521.41</v>
      </c>
      <c r="Q54" s="17"/>
      <c r="R54" s="17"/>
      <c r="S54" s="14">
        <v>1403.66</v>
      </c>
      <c r="T54" s="14"/>
      <c r="U54" s="14"/>
      <c r="V54" s="14"/>
      <c r="W54" s="1"/>
    </row>
    <row r="55" spans="1:23" ht="12.75">
      <c r="A55" s="1"/>
      <c r="B55" s="2"/>
      <c r="C55" s="18" t="s">
        <v>87</v>
      </c>
      <c r="D55" s="18"/>
      <c r="E55" s="18"/>
      <c r="F55" s="18"/>
      <c r="G55" s="18"/>
      <c r="H55" s="18"/>
      <c r="I55" s="16" t="s">
        <v>88</v>
      </c>
      <c r="J55" s="16"/>
      <c r="K55" s="6">
        <v>500</v>
      </c>
      <c r="L55" s="14">
        <v>282</v>
      </c>
      <c r="M55" s="14"/>
      <c r="N55" s="7">
        <v>248.47</v>
      </c>
      <c r="O55" s="7">
        <v>0</v>
      </c>
      <c r="P55" s="17">
        <v>248.47</v>
      </c>
      <c r="Q55" s="17"/>
      <c r="R55" s="17"/>
      <c r="S55" s="14">
        <v>248.47</v>
      </c>
      <c r="T55" s="14"/>
      <c r="U55" s="14"/>
      <c r="V55" s="14"/>
      <c r="W55" s="1"/>
    </row>
    <row r="56" spans="1:23" ht="12.75">
      <c r="A56" s="1"/>
      <c r="B56" s="2"/>
      <c r="C56" s="15" t="s">
        <v>89</v>
      </c>
      <c r="D56" s="15"/>
      <c r="E56" s="15"/>
      <c r="F56" s="15"/>
      <c r="G56" s="15"/>
      <c r="H56" s="15"/>
      <c r="I56" s="16" t="s">
        <v>90</v>
      </c>
      <c r="J56" s="16"/>
      <c r="K56" s="6">
        <v>500</v>
      </c>
      <c r="L56" s="14">
        <v>282</v>
      </c>
      <c r="M56" s="14"/>
      <c r="N56" s="7">
        <v>248.47</v>
      </c>
      <c r="O56" s="7">
        <v>0</v>
      </c>
      <c r="P56" s="17">
        <v>248.47</v>
      </c>
      <c r="Q56" s="17"/>
      <c r="R56" s="17"/>
      <c r="S56" s="14">
        <v>248.47</v>
      </c>
      <c r="T56" s="14"/>
      <c r="U56" s="14"/>
      <c r="V56" s="14"/>
      <c r="W56" s="1"/>
    </row>
    <row r="57" spans="1:23" ht="12.75">
      <c r="A57" s="1"/>
      <c r="B57" s="2"/>
      <c r="C57" s="18" t="s">
        <v>91</v>
      </c>
      <c r="D57" s="18"/>
      <c r="E57" s="18"/>
      <c r="F57" s="18"/>
      <c r="G57" s="18"/>
      <c r="H57" s="18"/>
      <c r="I57" s="16" t="s">
        <v>92</v>
      </c>
      <c r="J57" s="16"/>
      <c r="K57" s="6">
        <v>4</v>
      </c>
      <c r="L57" s="14">
        <v>2.5</v>
      </c>
      <c r="M57" s="14"/>
      <c r="N57" s="7">
        <v>1.69</v>
      </c>
      <c r="O57" s="7">
        <v>0</v>
      </c>
      <c r="P57" s="17">
        <v>1.69</v>
      </c>
      <c r="Q57" s="17"/>
      <c r="R57" s="17"/>
      <c r="S57" s="14">
        <v>1.69</v>
      </c>
      <c r="T57" s="14"/>
      <c r="U57" s="14"/>
      <c r="V57" s="14"/>
      <c r="W57" s="1"/>
    </row>
    <row r="58" spans="1:23" ht="12.75">
      <c r="A58" s="1"/>
      <c r="B58" s="2"/>
      <c r="C58" s="15" t="s">
        <v>93</v>
      </c>
      <c r="D58" s="15"/>
      <c r="E58" s="15"/>
      <c r="F58" s="15"/>
      <c r="G58" s="15"/>
      <c r="H58" s="15"/>
      <c r="I58" s="16" t="s">
        <v>94</v>
      </c>
      <c r="J58" s="16"/>
      <c r="K58" s="6">
        <v>4</v>
      </c>
      <c r="L58" s="14">
        <v>2.5</v>
      </c>
      <c r="M58" s="14"/>
      <c r="N58" s="7">
        <v>1.69</v>
      </c>
      <c r="O58" s="7">
        <v>0</v>
      </c>
      <c r="P58" s="17">
        <v>1.69</v>
      </c>
      <c r="Q58" s="17"/>
      <c r="R58" s="17"/>
      <c r="S58" s="14">
        <v>1.69</v>
      </c>
      <c r="T58" s="14"/>
      <c r="U58" s="14"/>
      <c r="V58" s="14"/>
      <c r="W58" s="1"/>
    </row>
    <row r="59" spans="1:23" ht="12.75">
      <c r="A59" s="1"/>
      <c r="B59" s="2"/>
      <c r="C59" s="18" t="s">
        <v>95</v>
      </c>
      <c r="D59" s="18"/>
      <c r="E59" s="18"/>
      <c r="F59" s="18"/>
      <c r="G59" s="18"/>
      <c r="H59" s="18"/>
      <c r="I59" s="16" t="s">
        <v>96</v>
      </c>
      <c r="J59" s="16"/>
      <c r="K59" s="6">
        <v>800</v>
      </c>
      <c r="L59" s="14">
        <v>450</v>
      </c>
      <c r="M59" s="14"/>
      <c r="N59" s="7">
        <v>4962.58</v>
      </c>
      <c r="O59" s="7">
        <v>2306.24</v>
      </c>
      <c r="P59" s="17">
        <v>2656.34</v>
      </c>
      <c r="Q59" s="17"/>
      <c r="R59" s="17"/>
      <c r="S59" s="14">
        <v>438.1</v>
      </c>
      <c r="T59" s="14"/>
      <c r="U59" s="14"/>
      <c r="V59" s="14"/>
      <c r="W59" s="1"/>
    </row>
    <row r="60" spans="1:23" ht="26.25" customHeight="1">
      <c r="A60" s="1"/>
      <c r="B60" s="2"/>
      <c r="C60" s="15" t="s">
        <v>97</v>
      </c>
      <c r="D60" s="15"/>
      <c r="E60" s="15"/>
      <c r="F60" s="15"/>
      <c r="G60" s="15"/>
      <c r="H60" s="15"/>
      <c r="I60" s="16" t="s">
        <v>98</v>
      </c>
      <c r="J60" s="16"/>
      <c r="K60" s="6">
        <v>800</v>
      </c>
      <c r="L60" s="14">
        <v>450</v>
      </c>
      <c r="M60" s="14"/>
      <c r="N60" s="7">
        <v>4960.36</v>
      </c>
      <c r="O60" s="7">
        <v>2306.24</v>
      </c>
      <c r="P60" s="17">
        <v>2654.12</v>
      </c>
      <c r="Q60" s="17"/>
      <c r="R60" s="17"/>
      <c r="S60" s="14">
        <v>435.87</v>
      </c>
      <c r="T60" s="14"/>
      <c r="U60" s="14"/>
      <c r="V60" s="14"/>
      <c r="W60" s="1"/>
    </row>
    <row r="61" spans="1:23" ht="27" customHeight="1">
      <c r="A61" s="1"/>
      <c r="B61" s="2"/>
      <c r="C61" s="15" t="s">
        <v>99</v>
      </c>
      <c r="D61" s="15"/>
      <c r="E61" s="15"/>
      <c r="F61" s="15"/>
      <c r="G61" s="15"/>
      <c r="H61" s="15"/>
      <c r="I61" s="16" t="s">
        <v>100</v>
      </c>
      <c r="J61" s="16"/>
      <c r="K61" s="6">
        <v>800</v>
      </c>
      <c r="L61" s="14">
        <v>450</v>
      </c>
      <c r="M61" s="14"/>
      <c r="N61" s="7">
        <v>4960.36</v>
      </c>
      <c r="O61" s="7">
        <v>2306.24</v>
      </c>
      <c r="P61" s="17">
        <v>2654.12</v>
      </c>
      <c r="Q61" s="17"/>
      <c r="R61" s="17"/>
      <c r="S61" s="14">
        <v>435.87</v>
      </c>
      <c r="T61" s="14"/>
      <c r="U61" s="14"/>
      <c r="V61" s="14"/>
      <c r="W61" s="1"/>
    </row>
    <row r="62" spans="1:23" ht="12.75">
      <c r="A62" s="1"/>
      <c r="B62" s="2"/>
      <c r="C62" s="15" t="s">
        <v>101</v>
      </c>
      <c r="D62" s="15"/>
      <c r="E62" s="15"/>
      <c r="F62" s="15"/>
      <c r="G62" s="15"/>
      <c r="H62" s="15"/>
      <c r="I62" s="16" t="s">
        <v>102</v>
      </c>
      <c r="J62" s="16"/>
      <c r="K62" s="6">
        <v>0</v>
      </c>
      <c r="L62" s="14">
        <v>0</v>
      </c>
      <c r="M62" s="14"/>
      <c r="N62" s="7">
        <v>2.22</v>
      </c>
      <c r="O62" s="7">
        <v>0</v>
      </c>
      <c r="P62" s="17">
        <v>2.22</v>
      </c>
      <c r="Q62" s="17"/>
      <c r="R62" s="17"/>
      <c r="S62" s="14">
        <v>2.22</v>
      </c>
      <c r="T62" s="14"/>
      <c r="U62" s="14"/>
      <c r="V62" s="14"/>
      <c r="W62" s="1"/>
    </row>
    <row r="63" spans="1:23" ht="12.75">
      <c r="A63" s="1"/>
      <c r="B63" s="2"/>
      <c r="C63" s="18" t="s">
        <v>103</v>
      </c>
      <c r="D63" s="18"/>
      <c r="E63" s="18"/>
      <c r="F63" s="18"/>
      <c r="G63" s="18"/>
      <c r="H63" s="18"/>
      <c r="I63" s="16" t="s">
        <v>104</v>
      </c>
      <c r="J63" s="16"/>
      <c r="K63" s="6">
        <v>2617.84</v>
      </c>
      <c r="L63" s="14">
        <v>1692.84</v>
      </c>
      <c r="M63" s="14"/>
      <c r="N63" s="7">
        <v>6195.86</v>
      </c>
      <c r="O63" s="7">
        <v>1584.74</v>
      </c>
      <c r="P63" s="17">
        <v>4611.12</v>
      </c>
      <c r="Q63" s="17"/>
      <c r="R63" s="17"/>
      <c r="S63" s="14">
        <v>1711.61</v>
      </c>
      <c r="T63" s="14"/>
      <c r="U63" s="14"/>
      <c r="V63" s="14"/>
      <c r="W63" s="1"/>
    </row>
    <row r="64" spans="1:23" ht="12.75">
      <c r="A64" s="1"/>
      <c r="B64" s="2"/>
      <c r="C64" s="15" t="s">
        <v>105</v>
      </c>
      <c r="D64" s="15"/>
      <c r="E64" s="15"/>
      <c r="F64" s="15"/>
      <c r="G64" s="15"/>
      <c r="H64" s="15"/>
      <c r="I64" s="16" t="s">
        <v>106</v>
      </c>
      <c r="J64" s="16"/>
      <c r="K64" s="6">
        <v>2317.84</v>
      </c>
      <c r="L64" s="14">
        <v>1517.84</v>
      </c>
      <c r="M64" s="14"/>
      <c r="N64" s="7">
        <v>6121.96</v>
      </c>
      <c r="O64" s="7">
        <v>1563.91</v>
      </c>
      <c r="P64" s="17">
        <v>4558.05</v>
      </c>
      <c r="Q64" s="17"/>
      <c r="R64" s="17"/>
      <c r="S64" s="14">
        <v>1677.53</v>
      </c>
      <c r="T64" s="14"/>
      <c r="U64" s="14"/>
      <c r="V64" s="14"/>
      <c r="W64" s="1"/>
    </row>
    <row r="65" spans="1:23" ht="24.75" customHeight="1">
      <c r="A65" s="1"/>
      <c r="B65" s="2"/>
      <c r="C65" s="15" t="s">
        <v>107</v>
      </c>
      <c r="D65" s="15"/>
      <c r="E65" s="15"/>
      <c r="F65" s="15"/>
      <c r="G65" s="15"/>
      <c r="H65" s="15"/>
      <c r="I65" s="16" t="s">
        <v>108</v>
      </c>
      <c r="J65" s="16"/>
      <c r="K65" s="6">
        <v>0</v>
      </c>
      <c r="L65" s="14">
        <v>0</v>
      </c>
      <c r="M65" s="14"/>
      <c r="N65" s="7">
        <v>44.35</v>
      </c>
      <c r="O65" s="7">
        <v>20.83</v>
      </c>
      <c r="P65" s="17">
        <v>23.52</v>
      </c>
      <c r="Q65" s="17"/>
      <c r="R65" s="17"/>
      <c r="S65" s="14">
        <v>4.54</v>
      </c>
      <c r="T65" s="14"/>
      <c r="U65" s="14"/>
      <c r="V65" s="14"/>
      <c r="W65" s="1"/>
    </row>
    <row r="66" spans="1:23" ht="12.75">
      <c r="A66" s="1"/>
      <c r="B66" s="2"/>
      <c r="C66" s="15" t="s">
        <v>109</v>
      </c>
      <c r="D66" s="15"/>
      <c r="E66" s="15"/>
      <c r="F66" s="15"/>
      <c r="G66" s="15"/>
      <c r="H66" s="15"/>
      <c r="I66" s="16" t="s">
        <v>110</v>
      </c>
      <c r="J66" s="16"/>
      <c r="K66" s="6">
        <v>300</v>
      </c>
      <c r="L66" s="14">
        <v>175</v>
      </c>
      <c r="M66" s="14"/>
      <c r="N66" s="7">
        <v>29.55</v>
      </c>
      <c r="O66" s="7">
        <v>0</v>
      </c>
      <c r="P66" s="17">
        <v>29.55</v>
      </c>
      <c r="Q66" s="17"/>
      <c r="R66" s="17"/>
      <c r="S66" s="14">
        <v>29.55</v>
      </c>
      <c r="T66" s="14"/>
      <c r="U66" s="14"/>
      <c r="V66" s="14"/>
      <c r="W66" s="1"/>
    </row>
    <row r="67" spans="1:23" ht="12.75">
      <c r="A67" s="1"/>
      <c r="B67" s="2"/>
      <c r="C67" s="18" t="s">
        <v>111</v>
      </c>
      <c r="D67" s="18"/>
      <c r="E67" s="18"/>
      <c r="F67" s="18"/>
      <c r="G67" s="18"/>
      <c r="H67" s="18"/>
      <c r="I67" s="16" t="s">
        <v>112</v>
      </c>
      <c r="J67" s="16"/>
      <c r="K67" s="6">
        <v>-2979.7</v>
      </c>
      <c r="L67" s="14">
        <v>-996.2</v>
      </c>
      <c r="M67" s="14"/>
      <c r="N67" s="7">
        <v>-996.2</v>
      </c>
      <c r="O67" s="7">
        <v>0</v>
      </c>
      <c r="P67" s="17">
        <v>-996.2</v>
      </c>
      <c r="Q67" s="17"/>
      <c r="R67" s="17"/>
      <c r="S67" s="14">
        <v>-996.2</v>
      </c>
      <c r="T67" s="14"/>
      <c r="U67" s="14"/>
      <c r="V67" s="14"/>
      <c r="W67" s="1"/>
    </row>
    <row r="68" spans="1:23" ht="24.75" customHeight="1">
      <c r="A68" s="1"/>
      <c r="B68" s="2"/>
      <c r="C68" s="15" t="s">
        <v>113</v>
      </c>
      <c r="D68" s="15"/>
      <c r="E68" s="15"/>
      <c r="F68" s="15"/>
      <c r="G68" s="15"/>
      <c r="H68" s="15"/>
      <c r="I68" s="16" t="s">
        <v>114</v>
      </c>
      <c r="J68" s="16"/>
      <c r="K68" s="6">
        <v>-2979.7</v>
      </c>
      <c r="L68" s="14">
        <v>-996.2</v>
      </c>
      <c r="M68" s="14"/>
      <c r="N68" s="7">
        <v>-996.2</v>
      </c>
      <c r="O68" s="7">
        <v>0</v>
      </c>
      <c r="P68" s="17">
        <v>-996.2</v>
      </c>
      <c r="Q68" s="17"/>
      <c r="R68" s="17"/>
      <c r="S68" s="14">
        <v>-996.2</v>
      </c>
      <c r="T68" s="14"/>
      <c r="U68" s="14"/>
      <c r="V68" s="14"/>
      <c r="W68" s="1"/>
    </row>
    <row r="69" spans="1:23" ht="12.75">
      <c r="A69" s="1"/>
      <c r="B69" s="2"/>
      <c r="C69" s="18" t="s">
        <v>115</v>
      </c>
      <c r="D69" s="18"/>
      <c r="E69" s="18"/>
      <c r="F69" s="18"/>
      <c r="G69" s="18"/>
      <c r="H69" s="18"/>
      <c r="I69" s="16" t="s">
        <v>116</v>
      </c>
      <c r="J69" s="16"/>
      <c r="K69" s="6">
        <v>203.45</v>
      </c>
      <c r="L69" s="14">
        <v>71.45</v>
      </c>
      <c r="M69" s="14"/>
      <c r="N69" s="7">
        <v>56.04</v>
      </c>
      <c r="O69" s="7">
        <v>0</v>
      </c>
      <c r="P69" s="17">
        <v>56.04</v>
      </c>
      <c r="Q69" s="17"/>
      <c r="R69" s="17"/>
      <c r="S69" s="14">
        <v>56.04</v>
      </c>
      <c r="T69" s="14"/>
      <c r="U69" s="14"/>
      <c r="V69" s="14"/>
      <c r="W69" s="1"/>
    </row>
    <row r="70" spans="1:23" ht="12.75">
      <c r="A70" s="1"/>
      <c r="B70" s="2"/>
      <c r="C70" s="18" t="s">
        <v>117</v>
      </c>
      <c r="D70" s="18"/>
      <c r="E70" s="18"/>
      <c r="F70" s="18"/>
      <c r="G70" s="18"/>
      <c r="H70" s="18"/>
      <c r="I70" s="16" t="s">
        <v>118</v>
      </c>
      <c r="J70" s="16"/>
      <c r="K70" s="6">
        <v>203.45</v>
      </c>
      <c r="L70" s="14">
        <v>71.45</v>
      </c>
      <c r="M70" s="14"/>
      <c r="N70" s="7">
        <v>56.04</v>
      </c>
      <c r="O70" s="7">
        <v>0</v>
      </c>
      <c r="P70" s="17">
        <v>56.04</v>
      </c>
      <c r="Q70" s="17"/>
      <c r="R70" s="17"/>
      <c r="S70" s="14">
        <v>56.04</v>
      </c>
      <c r="T70" s="14"/>
      <c r="U70" s="14"/>
      <c r="V70" s="14"/>
      <c r="W70" s="1"/>
    </row>
    <row r="71" spans="1:23" ht="12.75">
      <c r="A71" s="1"/>
      <c r="B71" s="2"/>
      <c r="C71" s="18" t="s">
        <v>119</v>
      </c>
      <c r="D71" s="18"/>
      <c r="E71" s="18"/>
      <c r="F71" s="18"/>
      <c r="G71" s="18"/>
      <c r="H71" s="18"/>
      <c r="I71" s="16" t="s">
        <v>120</v>
      </c>
      <c r="J71" s="16"/>
      <c r="K71" s="6">
        <v>203.45</v>
      </c>
      <c r="L71" s="14">
        <v>71.45</v>
      </c>
      <c r="M71" s="14"/>
      <c r="N71" s="7">
        <v>56.04</v>
      </c>
      <c r="O71" s="7">
        <v>0</v>
      </c>
      <c r="P71" s="17">
        <v>56.04</v>
      </c>
      <c r="Q71" s="17"/>
      <c r="R71" s="17"/>
      <c r="S71" s="14">
        <v>56.04</v>
      </c>
      <c r="T71" s="14"/>
      <c r="U71" s="14"/>
      <c r="V71" s="14"/>
      <c r="W71" s="1"/>
    </row>
    <row r="72" spans="1:23" ht="12.75">
      <c r="A72" s="1"/>
      <c r="B72" s="2"/>
      <c r="C72" s="18" t="s">
        <v>121</v>
      </c>
      <c r="D72" s="18"/>
      <c r="E72" s="18"/>
      <c r="F72" s="18"/>
      <c r="G72" s="18"/>
      <c r="H72" s="18"/>
      <c r="I72" s="16" t="s">
        <v>122</v>
      </c>
      <c r="J72" s="16"/>
      <c r="K72" s="6">
        <v>203.45</v>
      </c>
      <c r="L72" s="14">
        <v>71.45</v>
      </c>
      <c r="M72" s="14"/>
      <c r="N72" s="7">
        <v>56.04</v>
      </c>
      <c r="O72" s="7">
        <v>0</v>
      </c>
      <c r="P72" s="17">
        <v>56.04</v>
      </c>
      <c r="Q72" s="17"/>
      <c r="R72" s="17"/>
      <c r="S72" s="14">
        <v>56.04</v>
      </c>
      <c r="T72" s="14"/>
      <c r="U72" s="14"/>
      <c r="V72" s="14"/>
      <c r="W72" s="1"/>
    </row>
    <row r="73" spans="1:23" ht="38.25" customHeight="1">
      <c r="A73" s="1"/>
      <c r="B73" s="2"/>
      <c r="C73" s="15" t="s">
        <v>123</v>
      </c>
      <c r="D73" s="15"/>
      <c r="E73" s="15"/>
      <c r="F73" s="15"/>
      <c r="G73" s="15"/>
      <c r="H73" s="15"/>
      <c r="I73" s="16" t="s">
        <v>124</v>
      </c>
      <c r="J73" s="16"/>
      <c r="K73" s="6">
        <v>133</v>
      </c>
      <c r="L73" s="14">
        <v>34</v>
      </c>
      <c r="M73" s="14"/>
      <c r="N73" s="7">
        <v>24.49</v>
      </c>
      <c r="O73" s="7">
        <v>0</v>
      </c>
      <c r="P73" s="17">
        <v>24.49</v>
      </c>
      <c r="Q73" s="17"/>
      <c r="R73" s="17"/>
      <c r="S73" s="14">
        <v>24.49</v>
      </c>
      <c r="T73" s="14"/>
      <c r="U73" s="14"/>
      <c r="V73" s="14"/>
      <c r="W73" s="1"/>
    </row>
    <row r="74" spans="1:23" ht="28.5" customHeight="1">
      <c r="A74" s="1"/>
      <c r="B74" s="2"/>
      <c r="C74" s="15" t="s">
        <v>125</v>
      </c>
      <c r="D74" s="15"/>
      <c r="E74" s="15"/>
      <c r="F74" s="15"/>
      <c r="G74" s="15"/>
      <c r="H74" s="15"/>
      <c r="I74" s="16" t="s">
        <v>126</v>
      </c>
      <c r="J74" s="16"/>
      <c r="K74" s="6">
        <v>70.45</v>
      </c>
      <c r="L74" s="14">
        <v>37.45</v>
      </c>
      <c r="M74" s="14"/>
      <c r="N74" s="7">
        <v>31.55</v>
      </c>
      <c r="O74" s="7">
        <v>0</v>
      </c>
      <c r="P74" s="17">
        <v>31.55</v>
      </c>
      <c r="Q74" s="17"/>
      <c r="R74" s="17"/>
      <c r="S74" s="14">
        <v>31.55</v>
      </c>
      <c r="T74" s="14"/>
      <c r="U74" s="14"/>
      <c r="V74" s="14"/>
      <c r="W74" s="1"/>
    </row>
    <row r="75" spans="1:23" ht="12.75">
      <c r="A75" s="1"/>
      <c r="B75" s="2"/>
      <c r="C75" s="11"/>
      <c r="D75" s="11"/>
      <c r="E75" s="11"/>
      <c r="F75" s="11"/>
      <c r="G75" s="11"/>
      <c r="H75" s="11"/>
      <c r="I75" s="11"/>
      <c r="J75" s="11"/>
      <c r="K75" s="1"/>
      <c r="L75" s="11"/>
      <c r="M75" s="11"/>
      <c r="N75" s="1"/>
      <c r="O75" s="1"/>
      <c r="P75" s="11"/>
      <c r="Q75" s="11"/>
      <c r="R75" s="11"/>
      <c r="S75" s="11"/>
      <c r="T75" s="11"/>
      <c r="U75" s="11"/>
      <c r="V75" s="11"/>
      <c r="W75" s="1"/>
    </row>
    <row r="76" spans="1:23" ht="13.5" customHeight="1">
      <c r="A76" s="1"/>
      <c r="B76" s="2"/>
      <c r="C76" s="2"/>
      <c r="D76" s="25" t="s">
        <v>129</v>
      </c>
      <c r="E76" s="24"/>
      <c r="F76" s="2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"/>
    </row>
    <row r="77" spans="1:23" ht="15" customHeight="1">
      <c r="A77" s="1"/>
      <c r="B77" s="1"/>
      <c r="C77" s="1"/>
      <c r="D77" s="12">
        <v>44833</v>
      </c>
      <c r="E77" s="12"/>
      <c r="F77" s="12"/>
      <c r="G77" s="1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"/>
      <c r="V77" s="1"/>
      <c r="W77" s="1"/>
    </row>
    <row r="79" spans="3:5" ht="12.75">
      <c r="C79" s="32"/>
      <c r="D79" s="27"/>
      <c r="E79" s="27"/>
    </row>
    <row r="80" spans="4:20" ht="12.75">
      <c r="D80" s="32" t="s">
        <v>131</v>
      </c>
      <c r="E80" s="27"/>
      <c r="F80" s="27"/>
      <c r="N80" s="32" t="s">
        <v>133</v>
      </c>
      <c r="O80" s="27"/>
      <c r="P80" s="27"/>
      <c r="Q80" s="27"/>
      <c r="R80" s="27"/>
      <c r="S80" s="27"/>
      <c r="T80" s="27"/>
    </row>
    <row r="81" spans="3:20" ht="12.75">
      <c r="C81" s="32" t="s">
        <v>132</v>
      </c>
      <c r="D81" s="27"/>
      <c r="E81" s="27"/>
      <c r="F81" s="27"/>
      <c r="M81" s="32" t="s">
        <v>134</v>
      </c>
      <c r="N81" s="27"/>
      <c r="O81" s="27"/>
      <c r="P81" s="27"/>
      <c r="Q81" s="27"/>
      <c r="R81" s="27"/>
      <c r="S81" s="27"/>
      <c r="T81" s="27"/>
    </row>
  </sheetData>
  <sheetProtection/>
  <mergeCells count="418">
    <mergeCell ref="C79:E79"/>
    <mergeCell ref="D80:F80"/>
    <mergeCell ref="C81:F81"/>
    <mergeCell ref="N80:T80"/>
    <mergeCell ref="M81:T81"/>
    <mergeCell ref="S9:T9"/>
    <mergeCell ref="L9:M9"/>
    <mergeCell ref="N9:R9"/>
    <mergeCell ref="I11:J11"/>
    <mergeCell ref="L11:M11"/>
    <mergeCell ref="C2:F2"/>
    <mergeCell ref="C3:E3"/>
    <mergeCell ref="D76:F76"/>
    <mergeCell ref="A7:IV8"/>
    <mergeCell ref="M4:T4"/>
    <mergeCell ref="U10:V10"/>
    <mergeCell ref="C4:I4"/>
    <mergeCell ref="F6:S6"/>
    <mergeCell ref="C9:H9"/>
    <mergeCell ref="I9:J9"/>
    <mergeCell ref="P11:R11"/>
    <mergeCell ref="S11:T11"/>
    <mergeCell ref="U9:V9"/>
    <mergeCell ref="C10:H10"/>
    <mergeCell ref="I10:J10"/>
    <mergeCell ref="L10:M10"/>
    <mergeCell ref="P10:R10"/>
    <mergeCell ref="S10:T10"/>
    <mergeCell ref="P13:R13"/>
    <mergeCell ref="S13:T13"/>
    <mergeCell ref="U11:V11"/>
    <mergeCell ref="C12:H12"/>
    <mergeCell ref="I12:J12"/>
    <mergeCell ref="L12:M12"/>
    <mergeCell ref="P12:R12"/>
    <mergeCell ref="S12:T12"/>
    <mergeCell ref="U12:V12"/>
    <mergeCell ref="C11:H11"/>
    <mergeCell ref="U13:V13"/>
    <mergeCell ref="C14:H14"/>
    <mergeCell ref="I14:J14"/>
    <mergeCell ref="L14:M14"/>
    <mergeCell ref="P14:R14"/>
    <mergeCell ref="S14:T14"/>
    <mergeCell ref="U14:V14"/>
    <mergeCell ref="C13:H13"/>
    <mergeCell ref="I13:J13"/>
    <mergeCell ref="L13:M13"/>
    <mergeCell ref="U16:V16"/>
    <mergeCell ref="C15:H15"/>
    <mergeCell ref="I15:J15"/>
    <mergeCell ref="L15:M15"/>
    <mergeCell ref="P15:R15"/>
    <mergeCell ref="S15:T15"/>
    <mergeCell ref="I17:J17"/>
    <mergeCell ref="L17:M17"/>
    <mergeCell ref="P17:R17"/>
    <mergeCell ref="S17:T17"/>
    <mergeCell ref="U15:V15"/>
    <mergeCell ref="C16:H16"/>
    <mergeCell ref="I16:J16"/>
    <mergeCell ref="L16:M16"/>
    <mergeCell ref="P16:R16"/>
    <mergeCell ref="S16:T16"/>
    <mergeCell ref="P19:R19"/>
    <mergeCell ref="S19:T19"/>
    <mergeCell ref="U17:V17"/>
    <mergeCell ref="C18:H18"/>
    <mergeCell ref="I18:J18"/>
    <mergeCell ref="L18:M18"/>
    <mergeCell ref="P18:R18"/>
    <mergeCell ref="S18:T18"/>
    <mergeCell ref="U18:V18"/>
    <mergeCell ref="C17:H17"/>
    <mergeCell ref="U19:V19"/>
    <mergeCell ref="C20:H20"/>
    <mergeCell ref="I20:J20"/>
    <mergeCell ref="L20:M20"/>
    <mergeCell ref="P20:R20"/>
    <mergeCell ref="S20:T20"/>
    <mergeCell ref="U20:V20"/>
    <mergeCell ref="C19:H19"/>
    <mergeCell ref="I19:J19"/>
    <mergeCell ref="L19:M19"/>
    <mergeCell ref="U22:V22"/>
    <mergeCell ref="C21:H21"/>
    <mergeCell ref="I21:J21"/>
    <mergeCell ref="L21:M21"/>
    <mergeCell ref="P21:R21"/>
    <mergeCell ref="S21:T21"/>
    <mergeCell ref="I23:J23"/>
    <mergeCell ref="L23:M23"/>
    <mergeCell ref="P23:R23"/>
    <mergeCell ref="S23:T23"/>
    <mergeCell ref="U21:V21"/>
    <mergeCell ref="C22:H22"/>
    <mergeCell ref="I22:J22"/>
    <mergeCell ref="L22:M22"/>
    <mergeCell ref="P22:R22"/>
    <mergeCell ref="S22:T22"/>
    <mergeCell ref="P25:R25"/>
    <mergeCell ref="S25:T25"/>
    <mergeCell ref="U23:V23"/>
    <mergeCell ref="C24:H24"/>
    <mergeCell ref="I24:J24"/>
    <mergeCell ref="L24:M24"/>
    <mergeCell ref="P24:R24"/>
    <mergeCell ref="S24:T24"/>
    <mergeCell ref="U24:V24"/>
    <mergeCell ref="C23:H23"/>
    <mergeCell ref="U25:V25"/>
    <mergeCell ref="C26:H26"/>
    <mergeCell ref="I26:J26"/>
    <mergeCell ref="L26:M26"/>
    <mergeCell ref="P26:R26"/>
    <mergeCell ref="S26:T26"/>
    <mergeCell ref="U26:V26"/>
    <mergeCell ref="C25:H25"/>
    <mergeCell ref="I25:J25"/>
    <mergeCell ref="L25:M25"/>
    <mergeCell ref="U28:V28"/>
    <mergeCell ref="C27:H27"/>
    <mergeCell ref="I27:J27"/>
    <mergeCell ref="L27:M27"/>
    <mergeCell ref="P27:R27"/>
    <mergeCell ref="S27:T27"/>
    <mergeCell ref="I29:J29"/>
    <mergeCell ref="L29:M29"/>
    <mergeCell ref="P29:R29"/>
    <mergeCell ref="S29:T29"/>
    <mergeCell ref="U27:V27"/>
    <mergeCell ref="C28:H28"/>
    <mergeCell ref="I28:J28"/>
    <mergeCell ref="L28:M28"/>
    <mergeCell ref="P28:R28"/>
    <mergeCell ref="S28:T28"/>
    <mergeCell ref="P31:R31"/>
    <mergeCell ref="S31:T31"/>
    <mergeCell ref="U29:V29"/>
    <mergeCell ref="C30:H30"/>
    <mergeCell ref="I30:J30"/>
    <mergeCell ref="L30:M30"/>
    <mergeCell ref="P30:R30"/>
    <mergeCell ref="S30:T30"/>
    <mergeCell ref="U30:V30"/>
    <mergeCell ref="C29:H29"/>
    <mergeCell ref="U31:V31"/>
    <mergeCell ref="C32:H32"/>
    <mergeCell ref="I32:J32"/>
    <mergeCell ref="L32:M32"/>
    <mergeCell ref="P32:R32"/>
    <mergeCell ref="S32:T32"/>
    <mergeCell ref="U32:V32"/>
    <mergeCell ref="C31:H31"/>
    <mergeCell ref="I31:J31"/>
    <mergeCell ref="L31:M31"/>
    <mergeCell ref="U34:V34"/>
    <mergeCell ref="C33:H33"/>
    <mergeCell ref="I33:J33"/>
    <mergeCell ref="L33:M33"/>
    <mergeCell ref="P33:R33"/>
    <mergeCell ref="S33:T33"/>
    <mergeCell ref="I35:J35"/>
    <mergeCell ref="L35:M35"/>
    <mergeCell ref="P35:R35"/>
    <mergeCell ref="S35:T35"/>
    <mergeCell ref="U33:V33"/>
    <mergeCell ref="C34:H34"/>
    <mergeCell ref="I34:J34"/>
    <mergeCell ref="L34:M34"/>
    <mergeCell ref="P34:R34"/>
    <mergeCell ref="S34:T34"/>
    <mergeCell ref="P37:R37"/>
    <mergeCell ref="S37:T37"/>
    <mergeCell ref="U35:V35"/>
    <mergeCell ref="C36:H36"/>
    <mergeCell ref="I36:J36"/>
    <mergeCell ref="L36:M36"/>
    <mergeCell ref="P36:R36"/>
    <mergeCell ref="S36:T36"/>
    <mergeCell ref="U36:V36"/>
    <mergeCell ref="C35:H35"/>
    <mergeCell ref="U37:V37"/>
    <mergeCell ref="C38:H38"/>
    <mergeCell ref="I38:J38"/>
    <mergeCell ref="L38:M38"/>
    <mergeCell ref="P38:R38"/>
    <mergeCell ref="S38:T38"/>
    <mergeCell ref="U38:V38"/>
    <mergeCell ref="C37:H37"/>
    <mergeCell ref="I37:J37"/>
    <mergeCell ref="L37:M37"/>
    <mergeCell ref="U40:V40"/>
    <mergeCell ref="C39:H39"/>
    <mergeCell ref="I39:J39"/>
    <mergeCell ref="L39:M39"/>
    <mergeCell ref="P39:R39"/>
    <mergeCell ref="S39:T39"/>
    <mergeCell ref="I41:J41"/>
    <mergeCell ref="L41:M41"/>
    <mergeCell ref="P41:R41"/>
    <mergeCell ref="S41:T41"/>
    <mergeCell ref="U39:V39"/>
    <mergeCell ref="C40:H40"/>
    <mergeCell ref="I40:J40"/>
    <mergeCell ref="L40:M40"/>
    <mergeCell ref="P40:R40"/>
    <mergeCell ref="S40:T40"/>
    <mergeCell ref="P43:R43"/>
    <mergeCell ref="S43:T43"/>
    <mergeCell ref="U41:V41"/>
    <mergeCell ref="C42:H42"/>
    <mergeCell ref="I42:J42"/>
    <mergeCell ref="L42:M42"/>
    <mergeCell ref="P42:R42"/>
    <mergeCell ref="S42:T42"/>
    <mergeCell ref="U42:V42"/>
    <mergeCell ref="C41:H41"/>
    <mergeCell ref="U43:V43"/>
    <mergeCell ref="C44:H44"/>
    <mergeCell ref="I44:J44"/>
    <mergeCell ref="L44:M44"/>
    <mergeCell ref="P44:R44"/>
    <mergeCell ref="S44:T44"/>
    <mergeCell ref="U44:V44"/>
    <mergeCell ref="C43:H43"/>
    <mergeCell ref="I43:J43"/>
    <mergeCell ref="L43:M43"/>
    <mergeCell ref="U46:V46"/>
    <mergeCell ref="C45:H45"/>
    <mergeCell ref="I45:J45"/>
    <mergeCell ref="L45:M45"/>
    <mergeCell ref="P45:R45"/>
    <mergeCell ref="S45:T45"/>
    <mergeCell ref="I47:J47"/>
    <mergeCell ref="L47:M47"/>
    <mergeCell ref="P47:R47"/>
    <mergeCell ref="S47:T47"/>
    <mergeCell ref="U45:V45"/>
    <mergeCell ref="C46:H46"/>
    <mergeCell ref="I46:J46"/>
    <mergeCell ref="L46:M46"/>
    <mergeCell ref="P46:R46"/>
    <mergeCell ref="S46:T46"/>
    <mergeCell ref="P49:R49"/>
    <mergeCell ref="S49:T49"/>
    <mergeCell ref="U47:V47"/>
    <mergeCell ref="C48:H48"/>
    <mergeCell ref="I48:J48"/>
    <mergeCell ref="L48:M48"/>
    <mergeCell ref="P48:R48"/>
    <mergeCell ref="S48:T48"/>
    <mergeCell ref="U48:V48"/>
    <mergeCell ref="C47:H47"/>
    <mergeCell ref="U49:V49"/>
    <mergeCell ref="C50:H50"/>
    <mergeCell ref="I50:J50"/>
    <mergeCell ref="L50:M50"/>
    <mergeCell ref="P50:R50"/>
    <mergeCell ref="S50:T50"/>
    <mergeCell ref="U50:V50"/>
    <mergeCell ref="C49:H49"/>
    <mergeCell ref="I49:J49"/>
    <mergeCell ref="L49:M49"/>
    <mergeCell ref="U52:V52"/>
    <mergeCell ref="C51:H51"/>
    <mergeCell ref="I51:J51"/>
    <mergeCell ref="L51:M51"/>
    <mergeCell ref="P51:R51"/>
    <mergeCell ref="S51:T51"/>
    <mergeCell ref="I53:J53"/>
    <mergeCell ref="L53:M53"/>
    <mergeCell ref="P53:R53"/>
    <mergeCell ref="S53:T53"/>
    <mergeCell ref="U51:V51"/>
    <mergeCell ref="C52:H52"/>
    <mergeCell ref="I52:J52"/>
    <mergeCell ref="L52:M52"/>
    <mergeCell ref="P52:R52"/>
    <mergeCell ref="S52:T52"/>
    <mergeCell ref="P55:R55"/>
    <mergeCell ref="S55:T55"/>
    <mergeCell ref="U53:V53"/>
    <mergeCell ref="C54:H54"/>
    <mergeCell ref="I54:J54"/>
    <mergeCell ref="L54:M54"/>
    <mergeCell ref="P54:R54"/>
    <mergeCell ref="S54:T54"/>
    <mergeCell ref="U54:V54"/>
    <mergeCell ref="C53:H53"/>
    <mergeCell ref="U55:V55"/>
    <mergeCell ref="C56:H56"/>
    <mergeCell ref="I56:J56"/>
    <mergeCell ref="L56:M56"/>
    <mergeCell ref="P56:R56"/>
    <mergeCell ref="S56:T56"/>
    <mergeCell ref="U56:V56"/>
    <mergeCell ref="C55:H55"/>
    <mergeCell ref="I55:J55"/>
    <mergeCell ref="L55:M55"/>
    <mergeCell ref="U58:V58"/>
    <mergeCell ref="C57:H57"/>
    <mergeCell ref="I57:J57"/>
    <mergeCell ref="L57:M57"/>
    <mergeCell ref="P57:R57"/>
    <mergeCell ref="S57:T57"/>
    <mergeCell ref="I59:J59"/>
    <mergeCell ref="L59:M59"/>
    <mergeCell ref="P59:R59"/>
    <mergeCell ref="S59:T59"/>
    <mergeCell ref="U57:V57"/>
    <mergeCell ref="C58:H58"/>
    <mergeCell ref="I58:J58"/>
    <mergeCell ref="L58:M58"/>
    <mergeCell ref="P58:R58"/>
    <mergeCell ref="S58:T58"/>
    <mergeCell ref="P61:R61"/>
    <mergeCell ref="S61:T61"/>
    <mergeCell ref="U59:V59"/>
    <mergeCell ref="C60:H60"/>
    <mergeCell ref="I60:J60"/>
    <mergeCell ref="L60:M60"/>
    <mergeCell ref="P60:R60"/>
    <mergeCell ref="S60:T60"/>
    <mergeCell ref="U60:V60"/>
    <mergeCell ref="C59:H59"/>
    <mergeCell ref="U61:V61"/>
    <mergeCell ref="C62:H62"/>
    <mergeCell ref="I62:J62"/>
    <mergeCell ref="L62:M62"/>
    <mergeCell ref="P62:R62"/>
    <mergeCell ref="S62:T62"/>
    <mergeCell ref="U62:V62"/>
    <mergeCell ref="C61:H61"/>
    <mergeCell ref="I61:J61"/>
    <mergeCell ref="L61:M61"/>
    <mergeCell ref="U64:V64"/>
    <mergeCell ref="C63:H63"/>
    <mergeCell ref="I63:J63"/>
    <mergeCell ref="L63:M63"/>
    <mergeCell ref="P63:R63"/>
    <mergeCell ref="S63:T63"/>
    <mergeCell ref="I65:J65"/>
    <mergeCell ref="L65:M65"/>
    <mergeCell ref="P65:R65"/>
    <mergeCell ref="S65:T65"/>
    <mergeCell ref="U63:V63"/>
    <mergeCell ref="C64:H64"/>
    <mergeCell ref="I64:J64"/>
    <mergeCell ref="L64:M64"/>
    <mergeCell ref="P64:R64"/>
    <mergeCell ref="S64:T64"/>
    <mergeCell ref="P67:R67"/>
    <mergeCell ref="S67:T67"/>
    <mergeCell ref="U65:V65"/>
    <mergeCell ref="C66:H66"/>
    <mergeCell ref="I66:J66"/>
    <mergeCell ref="L66:M66"/>
    <mergeCell ref="P66:R66"/>
    <mergeCell ref="S66:T66"/>
    <mergeCell ref="U66:V66"/>
    <mergeCell ref="C65:H65"/>
    <mergeCell ref="U67:V67"/>
    <mergeCell ref="C68:H68"/>
    <mergeCell ref="I68:J68"/>
    <mergeCell ref="L68:M68"/>
    <mergeCell ref="P68:R68"/>
    <mergeCell ref="S68:T68"/>
    <mergeCell ref="U68:V68"/>
    <mergeCell ref="C67:H67"/>
    <mergeCell ref="I67:J67"/>
    <mergeCell ref="L67:M67"/>
    <mergeCell ref="U70:V70"/>
    <mergeCell ref="C69:H69"/>
    <mergeCell ref="I69:J69"/>
    <mergeCell ref="L69:M69"/>
    <mergeCell ref="P69:R69"/>
    <mergeCell ref="S69:T69"/>
    <mergeCell ref="I71:J71"/>
    <mergeCell ref="L71:M71"/>
    <mergeCell ref="P71:R71"/>
    <mergeCell ref="S71:T71"/>
    <mergeCell ref="U69:V69"/>
    <mergeCell ref="C70:H70"/>
    <mergeCell ref="I70:J70"/>
    <mergeCell ref="L70:M70"/>
    <mergeCell ref="P70:R70"/>
    <mergeCell ref="S70:T70"/>
    <mergeCell ref="P73:R73"/>
    <mergeCell ref="S73:T73"/>
    <mergeCell ref="U71:V71"/>
    <mergeCell ref="C72:H72"/>
    <mergeCell ref="I72:J72"/>
    <mergeCell ref="L72:M72"/>
    <mergeCell ref="P72:R72"/>
    <mergeCell ref="S72:T72"/>
    <mergeCell ref="U72:V72"/>
    <mergeCell ref="C71:H71"/>
    <mergeCell ref="U73:V73"/>
    <mergeCell ref="C74:H74"/>
    <mergeCell ref="I74:J74"/>
    <mergeCell ref="L74:M74"/>
    <mergeCell ref="P74:R74"/>
    <mergeCell ref="S74:T74"/>
    <mergeCell ref="U74:V74"/>
    <mergeCell ref="C73:H73"/>
    <mergeCell ref="I73:J73"/>
    <mergeCell ref="L73:M73"/>
    <mergeCell ref="U75:V75"/>
    <mergeCell ref="D77:F77"/>
    <mergeCell ref="H77:L77"/>
    <mergeCell ref="M77:Q77"/>
    <mergeCell ref="R77:T77"/>
    <mergeCell ref="C75:H75"/>
    <mergeCell ref="I75:J75"/>
    <mergeCell ref="L75:M75"/>
    <mergeCell ref="P75:R75"/>
    <mergeCell ref="S75:T75"/>
  </mergeCells>
  <printOptions/>
  <pageMargins left="0" right="0" top="0.1968503937007874" bottom="0.5905511811023623" header="0.1968503937007874" footer="0.1968503937007874"/>
  <pageSetup orientation="landscape" paperSize="9" r:id="rId1"/>
  <headerFooter alignWithMargins="0">
    <oddFooter>&amp;L&amp;C&amp;"Arial"&amp;8 Pag.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cp:lastPrinted>2022-09-27T05:03:58Z</cp:lastPrinted>
  <dcterms:modified xsi:type="dcterms:W3CDTF">2022-09-28T11:47:23Z</dcterms:modified>
  <cp:category/>
  <cp:version/>
  <cp:contentType/>
  <cp:contentStatus/>
</cp:coreProperties>
</file>